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38AE7D54-5365-4CFB-8F97-9E48BD7A62F6}" xr6:coauthVersionLast="47" xr6:coauthVersionMax="47" xr10:uidLastSave="{00000000-0000-0000-0000-000000000000}"/>
  <workbookProtection workbookAlgorithmName="SHA-512" workbookHashValue="tZy3fgBA/kiV4fMpt8CY5tmF20NlyQRdbvta+lCjMJXCCnqKVFDeXWUCdDyjqylgSoiAKWQ0O8tT8lUVbuhmeQ==" workbookSaltValue="ewpcxE5ZWgdcX04z3ORo/A==" workbookSpinCount="100000" lockStructure="1"/>
  <bookViews>
    <workbookView xWindow="-120" yWindow="-120" windowWidth="29040" windowHeight="15720" xr2:uid="{00000000-000D-0000-FFFF-FFFF00000000}"/>
  </bookViews>
  <sheets>
    <sheet name="医療機関情報" sheetId="4" r:id="rId1"/>
    <sheet name="遺伝子検査一覧表" sheetId="7" r:id="rId2"/>
    <sheet name="secret" sheetId="8" state="hidden" r:id="rId3"/>
  </sheets>
  <definedNames>
    <definedName name="ATR_X症候群">遺伝子検査一覧表!$B$124</definedName>
    <definedName name="CACT欠損症">遺伝子検査一覧表!$B$117</definedName>
    <definedName name="CFC症候群">遺伝子検査一覧表!$B$131</definedName>
    <definedName name="CPT1欠損症">遺伝子検査一覧表!$B$44</definedName>
    <definedName name="CPT2欠損症">遺伝子検査一覧表!$B$116</definedName>
    <definedName name="DYT11ジストニア_MDS">遺伝子検査一覧表!$B$109</definedName>
    <definedName name="DYT12_RDP_AHC_CAPOS">遺伝子検査一覧表!$B$110</definedName>
    <definedName name="DYT1ジストニア">遺伝子検査一覧表!$B$106</definedName>
    <definedName name="DYT6ジストニア_PTD">遺伝子検査一覧表!$B$107</definedName>
    <definedName name="DYT8ジストニア_PNKD1">遺伝子検査一覧表!$B$108</definedName>
    <definedName name="HMG血症">遺伝子検査一覧表!$B$39</definedName>
    <definedName name="MCAD欠損症">遺伝子検査一覧表!$B$42</definedName>
    <definedName name="MTP_LCHAD_欠損症">遺伝子検査一覧表!$B$49</definedName>
    <definedName name="OCTN_2異常症">遺伝子検査一覧表!$B$161</definedName>
    <definedName name="PCDH19関連症候群">遺伝子検査一覧表!$B$104</definedName>
    <definedName name="_xlnm.Print_Area" localSheetId="0">医療機関情報!$A$1:$B$44</definedName>
    <definedName name="TNF受容体関連周期性症候群">遺伝子検査一覧表!$B$112</definedName>
    <definedName name="VLCAD欠損症">遺伝子検査一覧表!$B$43</definedName>
    <definedName name="Ｘ連鎖優性プロトポルフィリン症">遺伝子検査一覧表!$B$206</definedName>
    <definedName name="β_ケトチオラーゼ欠損症">遺伝子検査一覧表!$B$120</definedName>
    <definedName name="アカタラセミア">遺伝子検査一覧表!$B$189</definedName>
    <definedName name="アッシャー症候群_タイプ１_タイプ２_タイプ３">遺伝子検査一覧表!$B$192</definedName>
    <definedName name="アペール症候群">遺伝子検査一覧表!$B$101</definedName>
    <definedName name="アラジール症候群">遺伝子検査一覧表!$B$166</definedName>
    <definedName name="アルギノコハク酸血症">遺伝子検査一覧表!$B$37</definedName>
    <definedName name="アルポート症候群">遺伝子検査一覧表!$B$159</definedName>
    <definedName name="アンジェルマン症候群">遺伝子検査一覧表!$B$167</definedName>
    <definedName name="アントレー・ビクスラー症候群">遺伝子検査一覧表!$B$100</definedName>
    <definedName name="イソ吉草酸血症">遺伝子検査一覧表!$B$38</definedName>
    <definedName name="ウィーバー症候群">遺伝子検査一覧表!$B$144</definedName>
    <definedName name="オスラー病">遺伝子検査一覧表!$B$130</definedName>
    <definedName name="カーニー複合">遺伝子検査一覧表!$B$180</definedName>
    <definedName name="カナバン病">遺伝子検査一覧表!$B$209</definedName>
    <definedName name="クリオピリン関連周期熱症候群">遺伝子検査一覧表!$B$89</definedName>
    <definedName name="クルーゾン症候群">遺伝子検査一覧表!$B$99</definedName>
    <definedName name="グルコーストランスポーター1欠損症">遺伝子検査一覧表!$B$142</definedName>
    <definedName name="グルタル酸血症1型">遺伝子検査一覧表!$B$41</definedName>
    <definedName name="グルタル酸血症２型">遺伝子検査一覧表!$B$122</definedName>
    <definedName name="コステロ症候群">遺伝子検査一覧表!$B$132</definedName>
    <definedName name="コフィン・シリス症候群">遺伝子検査一覧表!$B$152</definedName>
    <definedName name="コフィン・ローリー症候群">遺伝子検査一覧表!$B$145</definedName>
    <definedName name="シトリン欠損症">遺伝子検査一覧表!$B$118</definedName>
    <definedName name="シトルリン血症1型">遺伝子検査一覧表!$B$36</definedName>
    <definedName name="シュワルツ・ヤンペル症候群">遺伝子検査一覧表!$B$194</definedName>
    <definedName name="セピアプテリン還元酵素欠損症">遺伝子検査一覧表!$B$128</definedName>
    <definedName name="ソトス症候群">遺伝子検査一覧表!$B$115</definedName>
    <definedName name="タナトフォリック骨異形成症">遺伝子検査一覧表!$B$179</definedName>
    <definedName name="チャージ症候群">遺伝子検査一覧表!$B$133</definedName>
    <definedName name="デュシェンヌ型筋ジストロフィー_ベッカー型筋ジストロフィー">遺伝子検査一覧表!$B$96</definedName>
    <definedName name="ドラベ症候群">遺伝子検査一覧表!$B$151</definedName>
    <definedName name="ヌーナン症候群">遺伝子検査一覧表!$B$155</definedName>
    <definedName name="ネイルパテラ症候群_爪膝蓋症候群__LMX1B関連腎症">遺伝子検査一覧表!$B$141</definedName>
    <definedName name="ネフロン癆">遺伝子検査一覧表!$B$177</definedName>
    <definedName name="ハッチンソン・ギルフォード症候群">遺伝子検査一覧表!$B$125</definedName>
    <definedName name="パントテン酸キナーゼ関連神経変性症_NBIA1">遺伝子検査一覧表!$B$111</definedName>
    <definedName name="ビタミンD依存性くる病_骨軟化症">遺伝子検査一覧表!$B$140</definedName>
    <definedName name="ファイファー症候群">遺伝子検査一覧表!$B$98</definedName>
    <definedName name="フェニルケトン尿症">遺伝子検査一覧表!$B$34</definedName>
    <definedName name="ブラウ症候群">遺伝子検査一覧表!$B$135</definedName>
    <definedName name="プラスマローゲン合成酵素欠損症">遺伝子検査一覧表!$B$186</definedName>
    <definedName name="プロピオン酸血症">遺伝子検査一覧表!$B$47</definedName>
    <definedName name="ベスレムミオパチー">遺伝子検査一覧表!$B$172</definedName>
    <definedName name="ペリー症候群">遺伝子検査一覧表!$B$103</definedName>
    <definedName name="ペルオキシソームβ酸化系酵素欠損症">遺伝子検査一覧表!$B$185</definedName>
    <definedName name="ペルオキシソーム形成異常症">遺伝子検査一覧表!$B$184</definedName>
    <definedName name="ホモシスチン尿症">遺伝子検査一覧表!$B$35</definedName>
    <definedName name="マルファン症候群">遺伝子検査一覧表!$B$90</definedName>
    <definedName name="メープルシロップ尿症">遺伝子検査一覧表!$B$45</definedName>
    <definedName name="メチルグルタコン酸血症">遺伝子検査一覧表!$B$121</definedName>
    <definedName name="メチルクロトニルグリシン尿症">遺伝子検査一覧表!$B$48</definedName>
    <definedName name="メチルマロン酸血症">遺伝子検査一覧表!$B$46</definedName>
    <definedName name="モワット・ウィルソン症候群">遺伝子検査一覧表!$B$146</definedName>
    <definedName name="ヤング・シンプソン症候群">遺伝子検査一覧表!$B$138</definedName>
    <definedName name="ライソゾーム病">遺伝子検査一覧表!$B$2:$B$33</definedName>
    <definedName name="ラフォラ病">遺伝子検査一覧表!$B$127</definedName>
    <definedName name="リジン尿性蛋白不耐症">遺伝子検査一覧表!$B$134</definedName>
    <definedName name="ルビンシュタイン・テイビ症候群">遺伝子検査一覧表!$B$160</definedName>
    <definedName name="レフサム病">遺伝子検査一覧表!$B$187</definedName>
    <definedName name="ロイスディーツ症候群">遺伝子検査一覧表!$B$91</definedName>
    <definedName name="ロスムンド・トムソン症候群">遺伝子検査一覧表!$B$102</definedName>
    <definedName name="異型ポルフィリン症">遺伝子検査一覧表!$B$201</definedName>
    <definedName name="遺伝性コプロポルフィリン症">遺伝子検査一覧表!$B$200</definedName>
    <definedName name="遺伝性自己炎症疾患">遺伝子検査一覧表!$B$94:$B$95</definedName>
    <definedName name="遺伝性周期性四肢麻痺">遺伝子検査一覧表!$B$175</definedName>
    <definedName name="遺伝性膵炎">遺伝子検査一覧表!$B$193</definedName>
    <definedName name="栄養障害型表皮水疱症">遺伝子検査一覧表!$B$213</definedName>
    <definedName name="縁取り空砲を伴う遠位型ミオパチー">遺伝子検査一覧表!$B$171</definedName>
    <definedName name="化膿性無菌性関節炎･壊疽性膿皮症･アクネ症候群">遺伝子検査一覧表!$B$88</definedName>
    <definedName name="家族性大動脈瘤・解離">遺伝子検査一覧表!$B$93</definedName>
    <definedName name="家族性地中海熱">遺伝子検査一覧表!$B$114</definedName>
    <definedName name="家族性部分性脂肪萎縮症">遺伝子検査一覧表!$B$191</definedName>
    <definedName name="家族性良性慢性天疱瘡">遺伝子検査一覧表!$B$210</definedName>
    <definedName name="歌舞伎症候群">遺伝子検査一覧表!$B$153</definedName>
    <definedName name="過剰自己貪食を伴うX連鎖性ミオパチー">遺伝子検査一覧表!$B$173</definedName>
    <definedName name="肝型糖原病">遺伝子検査一覧表!$B$147</definedName>
    <definedName name="肝性骨髄性ポルフィリン症">遺伝子検査一覧表!$B$204</definedName>
    <definedName name="急性間欠性ポルフィリン症">遺伝子検査一覧表!$B$199</definedName>
    <definedName name="筋型糖原病">遺伝子検査一覧表!$B$148</definedName>
    <definedName name="結節性硬化症">遺伝子検査一覧表!$B$170</definedName>
    <definedName name="血管型エーラス・ダンロス症候群">遺伝子検査一覧表!$B$92</definedName>
    <definedName name="原発性高シュウ酸尿症Ⅰ型">遺伝子検査一覧表!$B$188</definedName>
    <definedName name="原発性免疫不全症候群">遺伝子検査一覧表!$B$56:$B$86</definedName>
    <definedName name="古典型エーラス・ダンロス症候群">遺伝子検査一覧表!$B$157</definedName>
    <definedName name="甲状腺ホルモン不応症">遺伝子検査一覧表!$B$143</definedName>
    <definedName name="高IgD症候群">遺伝子検査一覧表!$B$87</definedName>
    <definedName name="骨形成不全症">遺伝子検査一覧表!$B$156</definedName>
    <definedName name="根性点状軟骨異形成症１型">遺伝子検査一覧表!$B$169</definedName>
    <definedName name="神経軸索スフェロイド形成を伴う遺伝性びまん性白質脳症">遺伝子検査一覧表!$B$207</definedName>
    <definedName name="進行性家族性肝内胆汁うっ滞症">遺伝子検査一覧表!$B$182</definedName>
    <definedName name="瀬川病">遺伝子検査一覧表!$B$136</definedName>
    <definedName name="赤芽球性プロトポルフィリン症">遺伝子検査一覧表!$B$202</definedName>
    <definedName name="先天異常症候群_コルネリア・デランゲ症候群">遺伝子検査一覧表!$B$164</definedName>
    <definedName name="先天異常症候群_スミス・レムリ・オピッツ症候群">遺伝子検査一覧表!$B$165</definedName>
    <definedName name="先天性アンチトロンビン欠乏症">遺伝子検査一覧表!$B$150</definedName>
    <definedName name="先天性グリコシルホスファチジルイノシトール欠損症">遺伝子検査一覧表!$B$181</definedName>
    <definedName name="先天性プロテインC欠乏症">遺伝子検査一覧表!$B$149</definedName>
    <definedName name="先天性プロテインS欠乏症">遺伝子検査一覧表!$B$163</definedName>
    <definedName name="先天性ミオパチー">遺伝子検査一覧表!$B$174</definedName>
    <definedName name="先天性骨髄性ポルフィリン症">遺伝子検査一覧表!$B$205</definedName>
    <definedName name="先天性腎性尿崩症">遺伝子検査一覧表!$B$139</definedName>
    <definedName name="先天性大脳白質形成不全症">遺伝子検査一覧表!$B$212</definedName>
    <definedName name="先天性銅代謝異常症">遺伝子検査一覧表!$B$53:$B$55</definedName>
    <definedName name="先天性副腎低形成症">遺伝子検査一覧表!$B$123</definedName>
    <definedName name="先天性無痛無汗症">遺伝子検査一覧表!$B$211</definedName>
    <definedName name="先天性葉酸吸収不全症">遺伝子検査一覧表!$B$190</definedName>
    <definedName name="大理石骨病">遺伝子検査一覧表!$B$178</definedName>
    <definedName name="中條_西村症候群">遺伝子検査一覧表!$B$113</definedName>
    <definedName name="低ホスファターゼ症">遺伝子検査一覧表!$B$97</definedName>
    <definedName name="禿頭と変形性脊椎症を伴う常染色体劣性白質脳症">遺伝子検査一覧表!$B$197</definedName>
    <definedName name="那須・ハコラ病">遺伝子検査一覧表!$B$208</definedName>
    <definedName name="軟骨無形成症">遺伝子検査一覧表!$B$126</definedName>
    <definedName name="尿素サイクル異常症">遺伝子検査一覧表!$B$50:$B$52</definedName>
    <definedName name="嚢胞性線維症">遺伝子検査一覧表!$B$183</definedName>
    <definedName name="脳クレアチン欠乏症候群">遺伝子検査一覧表!$B$196</definedName>
    <definedName name="肺胞蛋白症">遺伝子検査一覧表!$B$154</definedName>
    <definedName name="晩発性皮膚ポルフィリン症">遺伝子検査一覧表!$B$203</definedName>
    <definedName name="皮質下梗塞と白質脳症を伴う常染色体優性脳動脈症">遺伝子検査一覧表!$B$198</definedName>
    <definedName name="肥厚性皮膚骨膜症">遺伝子検査一覧表!$B$195</definedName>
    <definedName name="非ケトーシス型高グリシン血症">遺伝子検査一覧表!$B$119</definedName>
    <definedName name="非ジストロフィー性ミオトニー症候群">遺伝子検査一覧表!$B$176</definedName>
    <definedName name="非典型溶血性尿毒症症候群">遺伝子検査一覧表!$B$158</definedName>
    <definedName name="副腎白質ジストロフィー">遺伝子検査一覧表!$B$162</definedName>
    <definedName name="副腎皮質刺激ホルモン不応症">遺伝子検査一覧表!$B$105</definedName>
    <definedName name="福山型筋ジストロフィー">遺伝子検査一覧表!$B$168</definedName>
    <definedName name="複合カルボキシラーゼ欠損症">遺伝子検査一覧表!$B$40</definedName>
    <definedName name="芳香族L_アミノ酸脱炭酸酵素欠損症">遺伝子検査一覧表!$B$129</definedName>
    <definedName name="鰓耳腎症候群">遺伝子検査一覧表!$B$137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8" l="1"/>
  <c r="D2" i="8"/>
  <c r="D1" i="8"/>
  <c r="D4" i="8" l="1"/>
  <c r="D12" i="8" l="1"/>
  <c r="D13" i="8"/>
  <c r="D14" i="8"/>
  <c r="D15" i="8"/>
  <c r="D16" i="8"/>
  <c r="D17" i="8"/>
  <c r="D18" i="8"/>
  <c r="D19" i="8"/>
  <c r="D20" i="8"/>
  <c r="D21" i="8"/>
  <c r="D22" i="8"/>
  <c r="D23" i="8"/>
  <c r="D24" i="8"/>
  <c r="D25" i="8"/>
  <c r="D26" i="8"/>
  <c r="D27" i="8"/>
  <c r="D28" i="8"/>
  <c r="D29" i="8"/>
  <c r="B13" i="4" l="1"/>
  <c r="B1" i="8" s="1"/>
  <c r="B16" i="4" l="1"/>
  <c r="D8" i="8" l="1"/>
  <c r="D7" i="8"/>
  <c r="D11" i="8"/>
  <c r="D10" i="8"/>
  <c r="D9" i="8"/>
  <c r="D5" i="8"/>
  <c r="D30" i="8" s="1"/>
  <c r="D6" i="8"/>
</calcChain>
</file>

<file path=xl/sharedStrings.xml><?xml version="1.0" encoding="utf-8"?>
<sst xmlns="http://schemas.openxmlformats.org/spreadsheetml/2006/main" count="1742" uniqueCount="1493">
  <si>
    <t>〒292-0818　千葉県木更津市かずさ鎌足2丁目5-23</t>
    <rPh sb="10" eb="13">
      <t>チバケン</t>
    </rPh>
    <rPh sb="13" eb="17">
      <t>キサラヅシ</t>
    </rPh>
    <rPh sb="20" eb="22">
      <t>カマタリ</t>
    </rPh>
    <rPh sb="23" eb="25">
      <t>チョウメ</t>
    </rPh>
    <phoneticPr fontId="2"/>
  </si>
  <si>
    <t>〒</t>
    <phoneticPr fontId="2"/>
  </si>
  <si>
    <t xml:space="preserve"> </t>
    <phoneticPr fontId="2"/>
  </si>
  <si>
    <t>公益財団法人 かずさDNA研究所　遺伝子検査室</t>
    <rPh sb="0" eb="2">
      <t>コウエキ</t>
    </rPh>
    <rPh sb="2" eb="4">
      <t>ザイダン</t>
    </rPh>
    <rPh sb="4" eb="6">
      <t>ホウジン</t>
    </rPh>
    <rPh sb="13" eb="16">
      <t>ケンキュウジョ</t>
    </rPh>
    <rPh sb="17" eb="20">
      <t>イデンシ</t>
    </rPh>
    <rPh sb="20" eb="22">
      <t>ケンサ</t>
    </rPh>
    <rPh sb="22" eb="23">
      <t>シツ</t>
    </rPh>
    <phoneticPr fontId="2"/>
  </si>
  <si>
    <t>保険収載疾患名</t>
    <rPh sb="0" eb="2">
      <t>ホケン</t>
    </rPh>
    <rPh sb="2" eb="4">
      <t>シュウサイ</t>
    </rPh>
    <rPh sb="4" eb="6">
      <t>シッカン</t>
    </rPh>
    <rPh sb="6" eb="7">
      <t>メイ</t>
    </rPh>
    <phoneticPr fontId="1"/>
  </si>
  <si>
    <t>検査名</t>
    <rPh sb="0" eb="2">
      <t>ケンサ</t>
    </rPh>
    <rPh sb="2" eb="3">
      <t>メイ</t>
    </rPh>
    <phoneticPr fontId="1"/>
  </si>
  <si>
    <t>検査コード番号</t>
    <rPh sb="0" eb="2">
      <t>ケンサ</t>
    </rPh>
    <rPh sb="5" eb="7">
      <t>バンゴウ</t>
    </rPh>
    <phoneticPr fontId="1"/>
  </si>
  <si>
    <t>報告書対象遺伝子</t>
    <rPh sb="0" eb="3">
      <t>ホウコクショ</t>
    </rPh>
    <rPh sb="3" eb="5">
      <t>タイショウ</t>
    </rPh>
    <rPh sb="5" eb="8">
      <t>イデンシ</t>
    </rPh>
    <phoneticPr fontId="1"/>
  </si>
  <si>
    <t>マルファン症候群遺伝子検査</t>
  </si>
  <si>
    <t>ロイスディーツ症候群</t>
  </si>
  <si>
    <t>家族性大動脈瘤・解離</t>
  </si>
  <si>
    <t>家族性大動脈瘤・解離遺伝子検査</t>
  </si>
  <si>
    <t>フェニルケトン尿症</t>
  </si>
  <si>
    <t>メープルシロップ尿症</t>
  </si>
  <si>
    <t>メープルシロップ尿症遺伝子検査</t>
  </si>
  <si>
    <t>IMD_MSU_v3</t>
  </si>
  <si>
    <t>ホモシスチン尿症</t>
  </si>
  <si>
    <t>ホモシスチン尿症遺伝子検査</t>
  </si>
  <si>
    <t>アルギノコハク酸血症</t>
  </si>
  <si>
    <t>IMD_ASA_v1</t>
  </si>
  <si>
    <t>メチルマロン酸血症</t>
  </si>
  <si>
    <t>IMD_MMA_v3</t>
  </si>
  <si>
    <t>プロピオン酸血症</t>
  </si>
  <si>
    <t>プロピオン酸血症遺伝子検査</t>
  </si>
  <si>
    <t>IMD_PPA_v2</t>
  </si>
  <si>
    <t>イソ吉草酸血症</t>
  </si>
  <si>
    <t>イソ吉草酸血症遺伝子検査</t>
  </si>
  <si>
    <t>IMD_IVA_v1</t>
  </si>
  <si>
    <t>メチルクロトニルグリシン尿症</t>
  </si>
  <si>
    <t>メチルクロトニルグリシン尿症遺伝子検査</t>
  </si>
  <si>
    <t>IMD_MCU_v1</t>
  </si>
  <si>
    <t>IMD_HMG_v1</t>
  </si>
  <si>
    <t>複合カルボキシラーゼ欠損症</t>
  </si>
  <si>
    <t>複合カルボキシラーゼ欠損症遺伝子検査</t>
  </si>
  <si>
    <t>IMD_MCD_v3</t>
  </si>
  <si>
    <t>IMD_GA1_v1</t>
  </si>
  <si>
    <t>IMD_MCA_v1</t>
  </si>
  <si>
    <t>IMD_VLC_v1</t>
  </si>
  <si>
    <t>IMD_MTP_v2</t>
  </si>
  <si>
    <t>先天性銅代謝異常症</t>
  </si>
  <si>
    <t>先天性銅代謝異常症遺伝子検査</t>
  </si>
  <si>
    <t>尿素サイクル異常症</t>
  </si>
  <si>
    <t>尿素サイクル異常症遺伝子検査</t>
  </si>
  <si>
    <t>IMD_UCD_v4</t>
  </si>
  <si>
    <t>IMD_OTC_v1</t>
  </si>
  <si>
    <t>IMD_CPS1_v1</t>
  </si>
  <si>
    <t>原発性免疫不全症候群</t>
  </si>
  <si>
    <t>家族性血球貪食性リンパ組織球症遺伝子検査</t>
  </si>
  <si>
    <t>高IgD症候群遺伝子検査</t>
  </si>
  <si>
    <t>PAP_PST_v1</t>
  </si>
  <si>
    <t>クリオピリン関連周期熱症候群</t>
  </si>
  <si>
    <t>重症複合免疫不全症(panel2)</t>
  </si>
  <si>
    <t>高IgE症候群遺伝子検査</t>
  </si>
  <si>
    <t>報告書外解析対象遺伝子</t>
    <rPh sb="0" eb="3">
      <t>ホウコクショ</t>
    </rPh>
    <rPh sb="3" eb="4">
      <t>ガイ</t>
    </rPh>
    <rPh sb="4" eb="6">
      <t>カイセキ</t>
    </rPh>
    <rPh sb="6" eb="8">
      <t>タイショウ</t>
    </rPh>
    <rPh sb="8" eb="11">
      <t>イデンシ</t>
    </rPh>
    <phoneticPr fontId="1"/>
  </si>
  <si>
    <t>遺伝性自己炎症疾患</t>
  </si>
  <si>
    <t>ライソゾーム病</t>
  </si>
  <si>
    <t>ムコ多糖症I型遺伝子検査</t>
  </si>
  <si>
    <t>LSD_MPS1_v1</t>
  </si>
  <si>
    <t>ムコ多糖症II型遺伝子検査</t>
  </si>
  <si>
    <t>LSD_MPS2_v1</t>
  </si>
  <si>
    <t>ムコ多糖症IIIA型遺伝子検査</t>
  </si>
  <si>
    <t>LSD_MPS3A_v1</t>
  </si>
  <si>
    <t>ムコ多糖症IIIB型遺伝子検査</t>
  </si>
  <si>
    <t>LSD_MPS3B_v1</t>
  </si>
  <si>
    <t>ムコ多糖症IIIC型遺伝子検査</t>
  </si>
  <si>
    <t>LSD_MPS3C_v1</t>
  </si>
  <si>
    <t>ムコ多糖症IIID型遺伝子検査</t>
  </si>
  <si>
    <t>LSD_MPS3D_v1</t>
  </si>
  <si>
    <t>ムコ多糖症IVA型遺伝子検査</t>
  </si>
  <si>
    <t>LSD_MPS4A_v1</t>
  </si>
  <si>
    <t>ムコ多糖症VI型遺伝子検査</t>
  </si>
  <si>
    <t>LSD_MPS6_v1</t>
  </si>
  <si>
    <t>ムコ多糖症VII型遺伝子検査</t>
  </si>
  <si>
    <t>LSD_MPS7_v1</t>
  </si>
  <si>
    <t>ムコ多糖症IX型遺伝子検査</t>
  </si>
  <si>
    <t>LSD_MPS9_v1</t>
  </si>
  <si>
    <t>ムコリピドーシス遺伝子検査</t>
  </si>
  <si>
    <t>LSD_MLD2_v1</t>
  </si>
  <si>
    <t>ファブリー病遺伝子検査</t>
  </si>
  <si>
    <t>LSD_FAB_v1</t>
  </si>
  <si>
    <t>ポンペ病遺伝子検査</t>
  </si>
  <si>
    <t>LSD_PD_v1</t>
  </si>
  <si>
    <t>マルチプルスルファターゼ欠損症遺伝子検査</t>
  </si>
  <si>
    <t>LSD_MSD_v1</t>
  </si>
  <si>
    <t>ゴーシェ病遺伝子検査</t>
  </si>
  <si>
    <t>LSD_GAD_v1</t>
  </si>
  <si>
    <t>ガラクトシアリドーシス遺伝子検査</t>
  </si>
  <si>
    <t>LSD_GSD_v1</t>
  </si>
  <si>
    <t>シアリドーシス遺伝子検査</t>
  </si>
  <si>
    <t>LSD_MLD1_v1</t>
  </si>
  <si>
    <t>セロイドリポフスチノーシス遺伝子検査</t>
  </si>
  <si>
    <t>LSD_CLN_v1</t>
  </si>
  <si>
    <t>ニーマンピック病遺伝子検査</t>
  </si>
  <si>
    <t>LSD_NPD_v1</t>
  </si>
  <si>
    <t>GM1ガングリオシドーシス遺伝子検査</t>
  </si>
  <si>
    <t>LSD_GM1_v1</t>
  </si>
  <si>
    <t>GM2ガングリオシドーシス遺伝子検査</t>
  </si>
  <si>
    <t>LSD_GM2_v1</t>
  </si>
  <si>
    <t>クラッベ病遺伝子検査</t>
  </si>
  <si>
    <t>LSD_GLD_v1</t>
  </si>
  <si>
    <t>異染性脳白質ジストロフィー遺伝子検査</t>
  </si>
  <si>
    <t>LSD_MLD_v1</t>
  </si>
  <si>
    <t>ファーバ病遺伝子検査</t>
  </si>
  <si>
    <t>LSD_FAR_v1</t>
  </si>
  <si>
    <t>マンノシドーシス遺伝子検査</t>
  </si>
  <si>
    <t>LSD_MAN_v1</t>
  </si>
  <si>
    <t>フコシドーシス遺伝子検査</t>
  </si>
  <si>
    <t>LSD_FUC_v1</t>
  </si>
  <si>
    <t>アスパルチルグルコサミン尿症遺伝子検査</t>
  </si>
  <si>
    <t>LSD_AGU_v1</t>
  </si>
  <si>
    <t>シンドラー/神崎病遺伝子検査</t>
  </si>
  <si>
    <t>LSD_ANA_v1</t>
  </si>
  <si>
    <t>酸性リパーゼ欠損症遺伝子検査</t>
  </si>
  <si>
    <t>LSD_LAL_v1</t>
  </si>
  <si>
    <t>ダノン病遺伝子検査</t>
  </si>
  <si>
    <t>LSD_DAN_v1</t>
  </si>
  <si>
    <t>遊離シアル酸蓄積症遺伝子検査</t>
  </si>
  <si>
    <t>LSD_SD_v1</t>
  </si>
  <si>
    <t>シスチン症遺伝子検査</t>
  </si>
  <si>
    <t>LSD_CYS_v1</t>
  </si>
  <si>
    <t>低ホスファターゼ症</t>
  </si>
  <si>
    <t>CMD_WIL_v1</t>
  </si>
  <si>
    <t>CMD_MEN_v1</t>
  </si>
  <si>
    <t>CMD_CMD_v1</t>
  </si>
  <si>
    <t>筋ジストロフィー遺伝子検査</t>
  </si>
  <si>
    <t>MD_MD_v1</t>
  </si>
  <si>
    <t>低ホスファターゼ症遺伝子検査</t>
  </si>
  <si>
    <t>HPP_HPP_v1</t>
  </si>
  <si>
    <t>骨形成不全症遺伝子検査</t>
  </si>
  <si>
    <t>患者様から検査同意(書)取得を前提としています</t>
    <rPh sb="10" eb="11">
      <t>ショ</t>
    </rPh>
    <phoneticPr fontId="2"/>
  </si>
  <si>
    <t>APR_APR_v1</t>
  </si>
  <si>
    <t>ABS_ABS_v1</t>
  </si>
  <si>
    <t>PRS_PRS_v1</t>
  </si>
  <si>
    <t>コルネリア・デランゲ症候群遺伝子検査</t>
  </si>
  <si>
    <t>PCDH19関連症候群</t>
  </si>
  <si>
    <t>その他染色体情報（任意）:</t>
    <rPh sb="2" eb="3">
      <t>タ</t>
    </rPh>
    <rPh sb="3" eb="6">
      <t>センショクタイ</t>
    </rPh>
    <rPh sb="6" eb="8">
      <t>ジョウホウ</t>
    </rPh>
    <rPh sb="9" eb="11">
      <t>ニンイ</t>
    </rPh>
    <phoneticPr fontId="2"/>
  </si>
  <si>
    <t>年齢（任意）:</t>
    <rPh sb="0" eb="2">
      <t>ネンレイ</t>
    </rPh>
    <rPh sb="3" eb="5">
      <t>ニンイ</t>
    </rPh>
    <phoneticPr fontId="2"/>
  </si>
  <si>
    <t>　1. まずは「保険収載疾患名」をドロップダウンリストから選択してください。</t>
    <rPh sb="8" eb="10">
      <t>ホケン</t>
    </rPh>
    <rPh sb="10" eb="12">
      <t>シュウサイ</t>
    </rPh>
    <rPh sb="12" eb="14">
      <t>シッカン</t>
    </rPh>
    <rPh sb="14" eb="15">
      <t>メイ</t>
    </rPh>
    <rPh sb="29" eb="31">
      <t>センタク</t>
    </rPh>
    <phoneticPr fontId="2"/>
  </si>
  <si>
    <t>　2. 次に「遺伝子検査名」をドロップダウンリストから選択してください。</t>
    <rPh sb="4" eb="5">
      <t>ツギ</t>
    </rPh>
    <rPh sb="7" eb="10">
      <t>イデンシ</t>
    </rPh>
    <rPh sb="10" eb="12">
      <t>ケンサ</t>
    </rPh>
    <rPh sb="12" eb="13">
      <t>メイ</t>
    </rPh>
    <rPh sb="27" eb="29">
      <t>センタク</t>
    </rPh>
    <phoneticPr fontId="2"/>
  </si>
  <si>
    <t>　※「希望あり」の場合、専門医から臨床症状についての問い合わせがある可能性があります。</t>
    <rPh sb="3" eb="5">
      <t>キボウ</t>
    </rPh>
    <rPh sb="9" eb="11">
      <t>バアイ</t>
    </rPh>
    <rPh sb="12" eb="14">
      <t>センモン</t>
    </rPh>
    <rPh sb="14" eb="15">
      <t>イ</t>
    </rPh>
    <rPh sb="17" eb="21">
      <t>リンショウショウジョウ</t>
    </rPh>
    <rPh sb="26" eb="27">
      <t>ト</t>
    </rPh>
    <rPh sb="28" eb="29">
      <t>ア</t>
    </rPh>
    <rPh sb="34" eb="37">
      <t>カノウセイ</t>
    </rPh>
    <phoneticPr fontId="2"/>
  </si>
  <si>
    <t>　　そのため弊所から担当医の先生のメールアドレスを専門医に必要があれば提示する可能性があります。</t>
    <rPh sb="6" eb="8">
      <t>ヘイショ</t>
    </rPh>
    <rPh sb="10" eb="13">
      <t>タントウイ</t>
    </rPh>
    <rPh sb="14" eb="16">
      <t>センセイ</t>
    </rPh>
    <rPh sb="25" eb="27">
      <t>センモン</t>
    </rPh>
    <rPh sb="27" eb="28">
      <t>イ</t>
    </rPh>
    <rPh sb="29" eb="31">
      <t>ヒツヨウ</t>
    </rPh>
    <rPh sb="35" eb="37">
      <t>テイジ</t>
    </rPh>
    <rPh sb="39" eb="42">
      <t>カノウセイ</t>
    </rPh>
    <phoneticPr fontId="2"/>
  </si>
  <si>
    <t>　※「希望なし」となっている場合、bam fileとバリアント一覧ExcelファイルをCD-Rでご報告いたします。</t>
    <rPh sb="49" eb="51">
      <t>ホウコク</t>
    </rPh>
    <phoneticPr fontId="2"/>
  </si>
  <si>
    <r>
      <t>　全国の臨床遺伝専門医一覧：</t>
    </r>
    <r>
      <rPr>
        <u/>
        <sz val="11"/>
        <color theme="10"/>
        <rFont val="ＭＳ Ｐゴシック"/>
        <family val="3"/>
        <charset val="128"/>
        <scheme val="minor"/>
      </rPr>
      <t>http://www.jbmg.jp/list/senmon.html</t>
    </r>
    <phoneticPr fontId="2"/>
  </si>
  <si>
    <t>　結果報告後、より詳細な遺伝カウンセリングが必要になった場合にそなえて</t>
    <rPh sb="1" eb="3">
      <t>ケッカ</t>
    </rPh>
    <rPh sb="3" eb="5">
      <t>ホウコク</t>
    </rPh>
    <rPh sb="5" eb="6">
      <t>ゴ</t>
    </rPh>
    <phoneticPr fontId="2"/>
  </si>
  <si>
    <t>　予め臨床遺伝専門医と連携をとっていただくことをお願いしております。</t>
    <phoneticPr fontId="2"/>
  </si>
  <si>
    <t>　報告書には記載しません。解析時の参考にさせて頂きます。</t>
    <rPh sb="1" eb="4">
      <t>ホウコクショ</t>
    </rPh>
    <rPh sb="6" eb="8">
      <t>キサイ</t>
    </rPh>
    <rPh sb="13" eb="15">
      <t>カイセキ</t>
    </rPh>
    <rPh sb="15" eb="16">
      <t>ジ</t>
    </rPh>
    <rPh sb="17" eb="19">
      <t>サンコウ</t>
    </rPh>
    <rPh sb="23" eb="24">
      <t>イタダ</t>
    </rPh>
    <phoneticPr fontId="2"/>
  </si>
  <si>
    <t>　整数で入力して下さい。報告書には記載しません。解析時の参考にさせていただきます。</t>
    <rPh sb="1" eb="3">
      <t>セイスウ</t>
    </rPh>
    <rPh sb="4" eb="6">
      <t>ニュウリョク</t>
    </rPh>
    <rPh sb="8" eb="9">
      <t>クダ</t>
    </rPh>
    <rPh sb="12" eb="15">
      <t>ホウコクショ</t>
    </rPh>
    <rPh sb="17" eb="19">
      <t>キサイ</t>
    </rPh>
    <rPh sb="24" eb="27">
      <t>カイセキジ</t>
    </rPh>
    <rPh sb="28" eb="30">
      <t>サンコウ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</si>
  <si>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</si>
  <si>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</si>
  <si>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</si>
  <si>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</si>
  <si>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</si>
  <si>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</si>
  <si>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</si>
  <si>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</si>
  <si>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</si>
  <si>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</si>
  <si>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&lt;</t>
    <phoneticPr fontId="2"/>
  </si>
  <si>
    <t>&gt;</t>
    <phoneticPr fontId="2"/>
  </si>
  <si>
    <t>:</t>
    <phoneticPr fontId="2"/>
  </si>
  <si>
    <t>;</t>
    <phoneticPr fontId="2"/>
  </si>
  <si>
    <t>"</t>
    <phoneticPr fontId="2"/>
  </si>
  <si>
    <t>,</t>
    <phoneticPr fontId="2"/>
  </si>
  <si>
    <t>*</t>
    <phoneticPr fontId="2"/>
  </si>
  <si>
    <t>^</t>
    <phoneticPr fontId="2"/>
  </si>
  <si>
    <t>|</t>
    <phoneticPr fontId="2"/>
  </si>
  <si>
    <t>&amp;</t>
    <phoneticPr fontId="2"/>
  </si>
  <si>
    <t>'</t>
    <phoneticPr fontId="2"/>
  </si>
  <si>
    <t>_</t>
    <phoneticPr fontId="2"/>
  </si>
  <si>
    <t>スペース</t>
    <phoneticPr fontId="2"/>
  </si>
  <si>
    <t>先頭ゼロ</t>
    <rPh sb="0" eb="2">
      <t>セントウ</t>
    </rPh>
    <phoneticPr fontId="2"/>
  </si>
  <si>
    <r>
      <t>匿名化ID</t>
    </r>
    <r>
      <rPr>
        <sz val="10.5"/>
        <color rgb="FFFF0000"/>
        <rFont val="ＭＳ ゴシック"/>
        <family val="3"/>
        <charset val="128"/>
      </rPr>
      <t>（必須）</t>
    </r>
    <r>
      <rPr>
        <sz val="10.5"/>
        <rFont val="ＭＳ ゴシック"/>
        <family val="3"/>
        <charset val="128"/>
      </rPr>
      <t xml:space="preserve">
 (医療機関検体管理番号):</t>
    </r>
    <rPh sb="0" eb="2">
      <t>トクメイ</t>
    </rPh>
    <rPh sb="2" eb="3">
      <t>カ</t>
    </rPh>
    <rPh sb="6" eb="8">
      <t>ヒッス</t>
    </rPh>
    <rPh sb="12" eb="14">
      <t>イリョウ</t>
    </rPh>
    <rPh sb="14" eb="16">
      <t>キカン</t>
    </rPh>
    <rPh sb="16" eb="18">
      <t>ケンタイ</t>
    </rPh>
    <rPh sb="18" eb="20">
      <t>カンリ</t>
    </rPh>
    <rPh sb="20" eb="22">
      <t>バンゴウ</t>
    </rPh>
    <phoneticPr fontId="2"/>
  </si>
  <si>
    <r>
      <t>性染色体情報</t>
    </r>
    <r>
      <rPr>
        <sz val="10.5"/>
        <color rgb="FFFF0000"/>
        <rFont val="ＭＳ ゴシック"/>
        <family val="3"/>
        <charset val="128"/>
      </rPr>
      <t>（必須）</t>
    </r>
    <r>
      <rPr>
        <sz val="10.5"/>
        <rFont val="ＭＳ ゴシック"/>
        <family val="3"/>
        <charset val="128"/>
      </rPr>
      <t>:</t>
    </r>
    <rPh sb="0" eb="1">
      <t>セイ</t>
    </rPh>
    <rPh sb="1" eb="4">
      <t>センショクタイ</t>
    </rPh>
    <rPh sb="4" eb="6">
      <t>ジョウホウ</t>
    </rPh>
    <rPh sb="7" eb="9">
      <t>ヒッス</t>
    </rPh>
    <phoneticPr fontId="2"/>
  </si>
  <si>
    <r>
      <t>保険収載疾患名</t>
    </r>
    <r>
      <rPr>
        <sz val="10.5"/>
        <color rgb="FFFF0000"/>
        <rFont val="ＭＳ ゴシック"/>
        <family val="3"/>
        <charset val="128"/>
      </rPr>
      <t>（必須）</t>
    </r>
    <r>
      <rPr>
        <sz val="10.5"/>
        <rFont val="ＭＳ ゴシック"/>
        <family val="3"/>
        <charset val="128"/>
      </rPr>
      <t>：</t>
    </r>
    <rPh sb="0" eb="2">
      <t>ホケン</t>
    </rPh>
    <rPh sb="2" eb="4">
      <t>シュウサイ</t>
    </rPh>
    <rPh sb="4" eb="6">
      <t>シッカン</t>
    </rPh>
    <rPh sb="6" eb="7">
      <t>メイ</t>
    </rPh>
    <rPh sb="8" eb="10">
      <t>ヒッス</t>
    </rPh>
    <phoneticPr fontId="2"/>
  </si>
  <si>
    <r>
      <t>遺伝子検査名</t>
    </r>
    <r>
      <rPr>
        <sz val="10.5"/>
        <color rgb="FFFF0000"/>
        <rFont val="ＭＳ ゴシック"/>
        <family val="3"/>
        <charset val="128"/>
      </rPr>
      <t>（必須）</t>
    </r>
    <r>
      <rPr>
        <sz val="10.5"/>
        <rFont val="ＭＳ ゴシック"/>
        <family val="3"/>
        <charset val="128"/>
      </rPr>
      <t>：</t>
    </r>
    <rPh sb="0" eb="3">
      <t>イデンシ</t>
    </rPh>
    <rPh sb="3" eb="5">
      <t>ケンサ</t>
    </rPh>
    <rPh sb="5" eb="6">
      <t>メイ</t>
    </rPh>
    <rPh sb="7" eb="9">
      <t>ヒッス</t>
    </rPh>
    <phoneticPr fontId="2"/>
  </si>
  <si>
    <r>
      <t>検査コード番号</t>
    </r>
    <r>
      <rPr>
        <sz val="10.5"/>
        <color rgb="FFFF0000"/>
        <rFont val="ＭＳ ゴシック"/>
        <family val="3"/>
        <charset val="128"/>
      </rPr>
      <t>（必須）</t>
    </r>
    <r>
      <rPr>
        <sz val="10.5"/>
        <rFont val="ＭＳ ゴシック"/>
        <family val="3"/>
        <charset val="128"/>
      </rPr>
      <t>：</t>
    </r>
    <rPh sb="8" eb="10">
      <t>ヒッス</t>
    </rPh>
    <phoneticPr fontId="2"/>
  </si>
  <si>
    <r>
      <rPr>
        <sz val="11"/>
        <color rgb="FFFF0000"/>
        <rFont val="ＭＳ ゴシック"/>
        <family val="3"/>
        <charset val="128"/>
      </rPr>
      <t>（必須）</t>
    </r>
    <r>
      <rPr>
        <sz val="11"/>
        <rFont val="ＭＳ ゴシック"/>
        <family val="3"/>
        <charset val="128"/>
      </rPr>
      <t>：</t>
    </r>
    <rPh sb="1" eb="3">
      <t>ヒッス</t>
    </rPh>
    <phoneticPr fontId="2"/>
  </si>
  <si>
    <r>
      <t>医療機関</t>
    </r>
    <r>
      <rPr>
        <sz val="10.5"/>
        <color rgb="FFFF0000"/>
        <rFont val="ＭＳ ゴシック"/>
        <family val="3"/>
        <charset val="128"/>
      </rPr>
      <t>（必須）</t>
    </r>
    <r>
      <rPr>
        <sz val="10.5"/>
        <rFont val="ＭＳ ゴシック"/>
        <family val="3"/>
        <charset val="128"/>
      </rPr>
      <t>：</t>
    </r>
    <rPh sb="5" eb="7">
      <t>ヒッス</t>
    </rPh>
    <phoneticPr fontId="2"/>
  </si>
  <si>
    <r>
      <t>診療科</t>
    </r>
    <r>
      <rPr>
        <sz val="10.5"/>
        <color rgb="FFFF0000"/>
        <rFont val="ＭＳ ゴシック"/>
        <family val="3"/>
        <charset val="128"/>
      </rPr>
      <t>（必須）</t>
    </r>
    <r>
      <rPr>
        <sz val="10.5"/>
        <rFont val="ＭＳ ゴシック"/>
        <family val="3"/>
        <charset val="128"/>
      </rPr>
      <t>：</t>
    </r>
    <rPh sb="4" eb="6">
      <t>ヒッス</t>
    </rPh>
    <phoneticPr fontId="2"/>
  </si>
  <si>
    <r>
      <t>郵便番号</t>
    </r>
    <r>
      <rPr>
        <sz val="10.5"/>
        <color rgb="FFFF0000"/>
        <rFont val="ＭＳ ゴシック"/>
        <family val="3"/>
        <charset val="128"/>
      </rPr>
      <t>（必須）</t>
    </r>
    <r>
      <rPr>
        <sz val="10.5"/>
        <rFont val="ＭＳ ゴシック"/>
        <family val="3"/>
        <charset val="128"/>
      </rPr>
      <t>：</t>
    </r>
    <rPh sb="0" eb="4">
      <t>ユウビンバンゴウ</t>
    </rPh>
    <rPh sb="5" eb="7">
      <t>ヒッス</t>
    </rPh>
    <phoneticPr fontId="2"/>
  </si>
  <si>
    <r>
      <t>所在地</t>
    </r>
    <r>
      <rPr>
        <sz val="10.5"/>
        <color rgb="FFFF0000"/>
        <rFont val="ＭＳ ゴシック"/>
        <family val="3"/>
        <charset val="128"/>
      </rPr>
      <t>（必須）</t>
    </r>
    <r>
      <rPr>
        <sz val="10.5"/>
        <rFont val="ＭＳ ゴシック"/>
        <family val="3"/>
        <charset val="128"/>
      </rPr>
      <t>：</t>
    </r>
    <rPh sb="0" eb="3">
      <t>ショザイチ</t>
    </rPh>
    <rPh sb="4" eb="6">
      <t>ヒッス</t>
    </rPh>
    <phoneticPr fontId="2"/>
  </si>
  <si>
    <r>
      <t>担当医氏名</t>
    </r>
    <r>
      <rPr>
        <sz val="10.5"/>
        <color rgb="FFFF0000"/>
        <rFont val="ＭＳ ゴシック"/>
        <family val="3"/>
        <charset val="128"/>
      </rPr>
      <t>（必須）</t>
    </r>
    <r>
      <rPr>
        <sz val="10.5"/>
        <rFont val="ＭＳ ゴシック"/>
        <family val="3"/>
        <charset val="128"/>
      </rPr>
      <t>：</t>
    </r>
    <rPh sb="6" eb="8">
      <t>ヒッス</t>
    </rPh>
    <phoneticPr fontId="2"/>
  </si>
  <si>
    <r>
      <t>E-mailアドレス</t>
    </r>
    <r>
      <rPr>
        <sz val="10.5"/>
        <color rgb="FFFF0000"/>
        <rFont val="ＭＳ ゴシック"/>
        <family val="3"/>
        <charset val="128"/>
      </rPr>
      <t>（必須）</t>
    </r>
    <r>
      <rPr>
        <sz val="10.5"/>
        <rFont val="ＭＳ ゴシック"/>
        <family val="3"/>
        <charset val="128"/>
      </rPr>
      <t>：</t>
    </r>
    <rPh sb="11" eb="13">
      <t>ヒッス</t>
    </rPh>
    <phoneticPr fontId="2"/>
  </si>
  <si>
    <r>
      <t>氏　名</t>
    </r>
    <r>
      <rPr>
        <sz val="10.5"/>
        <color rgb="FFFF0000"/>
        <rFont val="ＭＳ ゴシック"/>
        <family val="3"/>
        <charset val="128"/>
      </rPr>
      <t>（必須）</t>
    </r>
    <r>
      <rPr>
        <sz val="10.5"/>
        <rFont val="ＭＳ ゴシック"/>
        <family val="3"/>
        <charset val="128"/>
      </rPr>
      <t>：</t>
    </r>
    <rPh sb="0" eb="1">
      <t>シ</t>
    </rPh>
    <rPh sb="2" eb="3">
      <t>メイ</t>
    </rPh>
    <rPh sb="4" eb="6">
      <t>ヒッス</t>
    </rPh>
    <phoneticPr fontId="2"/>
  </si>
  <si>
    <r>
      <t>臨床遺伝専門医番号</t>
    </r>
    <r>
      <rPr>
        <sz val="10.5"/>
        <color rgb="FFFF0000"/>
        <rFont val="ＭＳ ゴシック"/>
        <family val="3"/>
        <charset val="128"/>
      </rPr>
      <t>（必須）</t>
    </r>
    <r>
      <rPr>
        <sz val="10.5"/>
        <rFont val="ＭＳ ゴシック"/>
        <family val="3"/>
        <charset val="128"/>
      </rPr>
      <t>：第　号</t>
    </r>
    <rPh sb="7" eb="9">
      <t>バンゴウ</t>
    </rPh>
    <rPh sb="10" eb="12">
      <t>ヒッス</t>
    </rPh>
    <rPh sb="14" eb="15">
      <t>ダイ</t>
    </rPh>
    <rPh sb="16" eb="17">
      <t>ゴウ</t>
    </rPh>
    <phoneticPr fontId="2"/>
  </si>
  <si>
    <r>
      <t>診療科または部署</t>
    </r>
    <r>
      <rPr>
        <sz val="10.5"/>
        <color rgb="FFFF0000"/>
        <rFont val="ＭＳ ゴシック"/>
        <family val="3"/>
        <charset val="128"/>
      </rPr>
      <t>（必須）</t>
    </r>
    <r>
      <rPr>
        <sz val="10.5"/>
        <rFont val="ＭＳ ゴシック"/>
        <family val="3"/>
        <charset val="128"/>
      </rPr>
      <t>：</t>
    </r>
    <rPh sb="0" eb="2">
      <t>シンリョウ</t>
    </rPh>
    <rPh sb="6" eb="8">
      <t>ブショ</t>
    </rPh>
    <rPh sb="9" eb="11">
      <t>ヒッス</t>
    </rPh>
    <phoneticPr fontId="2"/>
  </si>
  <si>
    <r>
      <t>担当氏名</t>
    </r>
    <r>
      <rPr>
        <sz val="10.5"/>
        <color rgb="FFFF0000"/>
        <rFont val="ＭＳ ゴシック"/>
        <family val="3"/>
        <charset val="128"/>
      </rPr>
      <t>（必須）</t>
    </r>
    <r>
      <rPr>
        <sz val="10.5"/>
        <rFont val="ＭＳ ゴシック"/>
        <family val="3"/>
        <charset val="128"/>
      </rPr>
      <t>：</t>
    </r>
    <rPh sb="0" eb="2">
      <t>タントウ</t>
    </rPh>
    <rPh sb="2" eb="4">
      <t>シメイ</t>
    </rPh>
    <rPh sb="5" eb="7">
      <t>ヒッス</t>
    </rPh>
    <phoneticPr fontId="2"/>
  </si>
  <si>
    <t>必須事項に未記入項目があります。ご提出できません。</t>
    <rPh sb="0" eb="2">
      <t>ヒッス</t>
    </rPh>
    <rPh sb="2" eb="4">
      <t>ジコウ</t>
    </rPh>
    <rPh sb="5" eb="8">
      <t>ミキニュウ</t>
    </rPh>
    <rPh sb="8" eb="10">
      <t>コウモク</t>
    </rPh>
    <rPh sb="17" eb="19">
      <t>テイシュツ</t>
    </rPh>
    <phoneticPr fontId="2"/>
  </si>
  <si>
    <t>匿名化IDに禁止文字があります。変更して下さい。</t>
    <rPh sb="0" eb="2">
      <t>トクメイ</t>
    </rPh>
    <rPh sb="2" eb="3">
      <t>カ</t>
    </rPh>
    <rPh sb="6" eb="10">
      <t>キンシモジ</t>
    </rPh>
    <rPh sb="16" eb="18">
      <t>ヘンコウ</t>
    </rPh>
    <rPh sb="20" eb="21">
      <t>クダ</t>
    </rPh>
    <phoneticPr fontId="2"/>
  </si>
  <si>
    <t>※注意事項</t>
    <rPh sb="1" eb="3">
      <t>チュウイ</t>
    </rPh>
    <rPh sb="3" eb="5">
      <t>ジコウ</t>
    </rPh>
    <phoneticPr fontId="2"/>
  </si>
  <si>
    <t xml:space="preserve">
</t>
    <phoneticPr fontId="2"/>
  </si>
  <si>
    <t>HAI_HAI1_v1</t>
  </si>
  <si>
    <t>HAI_HAI2_v1</t>
  </si>
  <si>
    <t>HID_HID_v4</t>
  </si>
  <si>
    <t>CIN_NLR_v4</t>
  </si>
  <si>
    <t>PFF_PFF_v2</t>
  </si>
  <si>
    <t>CRZ_CRZ_v2</t>
  </si>
  <si>
    <t>アルポート症候群遺伝子検査</t>
  </si>
  <si>
    <t>希望あり</t>
  </si>
  <si>
    <t>このエクセル版依頼書をメール添付で　onjk@kazusa.or.jp　までお送りください。</t>
    <rPh sb="6" eb="7">
      <t>バン</t>
    </rPh>
    <rPh sb="7" eb="10">
      <t>イライショ</t>
    </rPh>
    <rPh sb="14" eb="16">
      <t>テンプ</t>
    </rPh>
    <phoneticPr fontId="2"/>
  </si>
  <si>
    <r>
      <t>検体受領後</t>
    </r>
    <r>
      <rPr>
        <b/>
        <sz val="12"/>
        <color rgb="FFFF0000"/>
        <rFont val="ＭＳ ゴシック"/>
        <family val="3"/>
        <charset val="128"/>
      </rPr>
      <t>自動登録</t>
    </r>
    <r>
      <rPr>
        <b/>
        <sz val="12"/>
        <rFont val="ＭＳ ゴシック"/>
        <family val="3"/>
        <charset val="128"/>
      </rPr>
      <t>となります。依頼書提出後、修正を加えた場合は必ず</t>
    </r>
    <r>
      <rPr>
        <b/>
        <sz val="12"/>
        <color rgb="FFFF0000"/>
        <rFont val="ＭＳ ゴシック"/>
        <family val="3"/>
        <charset val="128"/>
      </rPr>
      <t>再提出</t>
    </r>
    <r>
      <rPr>
        <b/>
        <sz val="12"/>
        <rFont val="ＭＳ ゴシック"/>
        <family val="3"/>
        <charset val="128"/>
      </rPr>
      <t>をお願いします。</t>
    </r>
    <rPh sb="0" eb="2">
      <t>ケンタイ</t>
    </rPh>
    <rPh sb="2" eb="4">
      <t>ジュリョウ</t>
    </rPh>
    <rPh sb="4" eb="5">
      <t>ゴ</t>
    </rPh>
    <rPh sb="5" eb="7">
      <t>ジドウ</t>
    </rPh>
    <rPh sb="7" eb="9">
      <t>トウロク</t>
    </rPh>
    <rPh sb="38" eb="39">
      <t>ネガ</t>
    </rPh>
    <phoneticPr fontId="2"/>
  </si>
  <si>
    <t>クリオピリン関連周期熱症候群遺伝子検査</t>
  </si>
  <si>
    <t>化膿性無菌性関節炎･壊疽性膿皮症･アクネ症候群遺伝子検査</t>
  </si>
  <si>
    <t>副腎皮質刺激ホルモン不応症</t>
  </si>
  <si>
    <t>副腎皮質刺激ホルモン不応症遺伝子検査</t>
  </si>
  <si>
    <t>AUR_AUR_v1</t>
  </si>
  <si>
    <t>DYT1ジストニア</t>
  </si>
  <si>
    <t>DYT1ジストニア遺伝子検査</t>
  </si>
  <si>
    <t>DYT1_DYT1_v1</t>
  </si>
  <si>
    <t>DYT6ジストニア/PTD遺伝子検査</t>
  </si>
  <si>
    <t>DYT6_DYT6_v1</t>
  </si>
  <si>
    <t>DYT8ジストニア/PNKD1遺伝子検査</t>
  </si>
  <si>
    <t>DYT8_DYT8_v1</t>
  </si>
  <si>
    <t>DYT11ジストニア/MDS遺伝子検査</t>
  </si>
  <si>
    <t>DYT11_DYT11_v1</t>
  </si>
  <si>
    <t>DYT12/RDP/AHC/CAPOS遺伝子検査</t>
  </si>
  <si>
    <t>DYT12_DYT12_v1</t>
  </si>
  <si>
    <t>パントテン酸キナーゼ関連神経変性症/NBIA1遺伝子検査</t>
  </si>
  <si>
    <t>PKAN_PKAN_v1</t>
  </si>
  <si>
    <t>TNF受容体関連周期性症候群</t>
  </si>
  <si>
    <t>TNF受容体関連周期性症候群遺伝子検査</t>
  </si>
  <si>
    <t>TNFR_TNFR_v1</t>
  </si>
  <si>
    <t>中條－西村症候群遺伝子検査</t>
  </si>
  <si>
    <t>NNS_NNS_v1</t>
  </si>
  <si>
    <t>家族性地中海熱</t>
  </si>
  <si>
    <t>家族性地中海熱遺伝子検査</t>
  </si>
  <si>
    <t>FMF_FMF_v1</t>
  </si>
  <si>
    <t>ソトス症候群</t>
  </si>
  <si>
    <t>ソトス症候群遺伝子検査</t>
  </si>
  <si>
    <t>STS_STS_v2</t>
  </si>
  <si>
    <t>ブラウ症候群</t>
  </si>
  <si>
    <t>ブラウ症候群遺伝子検査</t>
  </si>
  <si>
    <t>BLS_BLS_v2</t>
  </si>
  <si>
    <t>オスラー病</t>
  </si>
  <si>
    <t>オスラー病遺伝子検査</t>
  </si>
  <si>
    <t>HHT_HHT_v2</t>
  </si>
  <si>
    <t>チャージ症候群</t>
  </si>
  <si>
    <t>チャージ症候群遺伝子検査</t>
  </si>
  <si>
    <t>CHA_CHA_v2</t>
  </si>
  <si>
    <t>アルポート症候群</t>
  </si>
  <si>
    <t>APS_APS_v2</t>
  </si>
  <si>
    <t>CLS_CLS_v2</t>
  </si>
  <si>
    <t>ラフォラ病</t>
  </si>
  <si>
    <t>ラフォラ病遺伝子検査</t>
  </si>
  <si>
    <t>LFR_LFR_v1</t>
  </si>
  <si>
    <t>ドラベ症候群</t>
  </si>
  <si>
    <t>ドラベ症候群遺伝子検査</t>
  </si>
  <si>
    <t>DRS_DRS_v2</t>
  </si>
  <si>
    <t>コフィン・シリス症候群</t>
  </si>
  <si>
    <t>コフィン・シリス症候群遺伝子検査</t>
  </si>
  <si>
    <t>CSS_CSS_v2</t>
  </si>
  <si>
    <t>歌舞伎症候群</t>
  </si>
  <si>
    <t>歌舞伎症候群遺伝子検査</t>
  </si>
  <si>
    <t>KBK_KBK_v2</t>
  </si>
  <si>
    <t>PCDH19関連症候群遺伝子検査</t>
  </si>
  <si>
    <t>EPI_PCDH19_v2</t>
  </si>
  <si>
    <t>CPT2欠損症</t>
  </si>
  <si>
    <t>CPT2欠損症遺伝子検査</t>
  </si>
  <si>
    <t>CPT2_CPT2_v1</t>
  </si>
  <si>
    <t>CACT欠損症</t>
  </si>
  <si>
    <t>CACT欠損症遺伝子検査</t>
  </si>
  <si>
    <t>CACT_CACT_v1</t>
  </si>
  <si>
    <t>シトリン欠損症</t>
  </si>
  <si>
    <t>シトリン欠損症遺伝子検査</t>
  </si>
  <si>
    <t>CIT_CIT_v1</t>
  </si>
  <si>
    <t>非ケトーシス型高グリシン血症</t>
  </si>
  <si>
    <t>非ケトーシス型高グリシン血症遺伝子検査</t>
  </si>
  <si>
    <t>GLY_GLY_v1</t>
  </si>
  <si>
    <t>β-ケトチオラーゼ欠損症遺伝子検査</t>
  </si>
  <si>
    <t>AMA_AMA_v1</t>
  </si>
  <si>
    <t>メチルグルタコン酸血症</t>
  </si>
  <si>
    <t>メチルグルタコン酸血症遺伝子検査</t>
  </si>
  <si>
    <t>MGA_MGA_v2</t>
  </si>
  <si>
    <t>グルタル酸血症２型</t>
  </si>
  <si>
    <t>グルタル酸血症２型遺伝子検査</t>
  </si>
  <si>
    <t>GA2_GA2_v1</t>
  </si>
  <si>
    <t>セピアプテリン還元酵素欠損症</t>
  </si>
  <si>
    <t>セピアプテリン還元酵素欠損症遺伝子検査</t>
  </si>
  <si>
    <t>SRD_SRD_v1</t>
  </si>
  <si>
    <t>芳香族L-アミノ酸脱炭酸酵素欠損症遺伝子検査</t>
  </si>
  <si>
    <t>ALD_ALD_v1</t>
  </si>
  <si>
    <t>リジン尿性蛋白不耐症</t>
  </si>
  <si>
    <t>リジン尿性蛋白不耐症遺伝子検査</t>
  </si>
  <si>
    <t>LPI_LPI_v1</t>
  </si>
  <si>
    <t>グルコーストランスポーター1欠損症</t>
  </si>
  <si>
    <t>グルコーストランスポーター1欠損症遺伝子検査</t>
  </si>
  <si>
    <t>GLUT1_GLUT1_v1</t>
  </si>
  <si>
    <t>肝型糖原病遺伝子検査</t>
  </si>
  <si>
    <t>筋型糖原病遺伝子検査</t>
  </si>
  <si>
    <t>OCTN-2異常症遺伝子検査</t>
  </si>
  <si>
    <t>OCTN2_OCTN2_v1</t>
  </si>
  <si>
    <t>副腎白質ジストロフィー</t>
  </si>
  <si>
    <t>副腎白質ジストロフィー遺伝子検査</t>
  </si>
  <si>
    <t>ATR-X症候群遺伝子検査</t>
  </si>
  <si>
    <t>AXS_AXS_v2</t>
  </si>
  <si>
    <t>先天性プロテインC欠乏症</t>
  </si>
  <si>
    <t>先天性プロテインC欠乏症遺伝子検査</t>
  </si>
  <si>
    <t>PCD_PROC_v1</t>
  </si>
  <si>
    <t>先天性アンチトロンビン欠乏症</t>
  </si>
  <si>
    <t>先天性アンチトロンビン欠乏症遺伝子検査</t>
  </si>
  <si>
    <t>ATD_ATD_v1</t>
  </si>
  <si>
    <t>先天性プロテインS欠乏症</t>
  </si>
  <si>
    <t>先天性プロテインS欠乏症遺伝子検査</t>
  </si>
  <si>
    <t>PSD_PROS1_v1</t>
  </si>
  <si>
    <t>先天性副腎低形成症</t>
  </si>
  <si>
    <t>先天性副腎低形成症遺伝子検査</t>
  </si>
  <si>
    <t>ADO_ADO_v1</t>
  </si>
  <si>
    <t>甲状腺ホルモン不応症</t>
  </si>
  <si>
    <t>甲状腺ホルモン不応症遺伝子検査</t>
  </si>
  <si>
    <t>THR_THR_v1</t>
  </si>
  <si>
    <t>鰓耳腎症候群</t>
  </si>
  <si>
    <t>鰓耳腎症候群遺伝子検査</t>
  </si>
  <si>
    <t>BOR_BOR_v1</t>
  </si>
  <si>
    <t>先天性腎性尿崩症</t>
  </si>
  <si>
    <t>先天性腎性尿崩症遺伝子検査</t>
  </si>
  <si>
    <t>DIN_DIN_v1</t>
  </si>
  <si>
    <t>NPS_NPS_v1</t>
  </si>
  <si>
    <t>ヤング・シンプソン症候群</t>
  </si>
  <si>
    <t>ヤング・シンプソン症候群遺伝子検査</t>
  </si>
  <si>
    <t>YSS_YSS_v1</t>
  </si>
  <si>
    <t>ウィーバー症候群</t>
  </si>
  <si>
    <t>ウィーバー症候群遺伝子検査</t>
  </si>
  <si>
    <t>WVS_WVS_v1</t>
  </si>
  <si>
    <t>コフィン・ローリー症候群</t>
  </si>
  <si>
    <t>コフィン・ローリー症候群遺伝子検査</t>
  </si>
  <si>
    <t>CoLoS_CoLoS_v1</t>
  </si>
  <si>
    <t>モワット・ウィルソン症候群</t>
  </si>
  <si>
    <t>モワット・ウィルソン症候群遺伝子検査</t>
  </si>
  <si>
    <t>MWS_MWS_v1</t>
  </si>
  <si>
    <t>アラジール症候群</t>
  </si>
  <si>
    <t>アラジール症候群遺伝子検査</t>
  </si>
  <si>
    <t>ALGS_ALGS_v1</t>
  </si>
  <si>
    <t>ルビンシュタイン・テイビ症候群</t>
  </si>
  <si>
    <t>ルビンシュタイン・テイビ症候群遺伝子検査</t>
  </si>
  <si>
    <t>RUB_TAY_v2</t>
  </si>
  <si>
    <t>ハッチンソン・ギルフォード症候群</t>
  </si>
  <si>
    <t>ハッチンソン・ギルフォード症候群遺伝子検査</t>
  </si>
  <si>
    <t>ビタミンD依存性くる病/骨軟化症遺伝子検査</t>
  </si>
  <si>
    <t>軟骨無形成症</t>
  </si>
  <si>
    <t>軟骨無形成症遺伝子検査</t>
  </si>
  <si>
    <t>ACP_ACP_v1</t>
  </si>
  <si>
    <t>骨形成不全症</t>
  </si>
  <si>
    <t>古典型エーラス・ダンロス症候群</t>
  </si>
  <si>
    <t>古典型エーラス・ダンロス症候群遺伝子検査</t>
  </si>
  <si>
    <t>EDS_NOV_v3</t>
  </si>
  <si>
    <t>CFC症候群</t>
  </si>
  <si>
    <t>CFC症候群遺伝子検査</t>
  </si>
  <si>
    <t>CFC_CFC_v1</t>
  </si>
  <si>
    <t>コステロ症候群</t>
  </si>
  <si>
    <t>コステロ症候群遺伝子検査</t>
  </si>
  <si>
    <t>COS_COS_v1</t>
  </si>
  <si>
    <t>ヌーナン症候群</t>
  </si>
  <si>
    <t>ヌーナン症候群遺伝子検査</t>
  </si>
  <si>
    <t>NOO_NOO_v2</t>
  </si>
  <si>
    <t>瀬川病</t>
  </si>
  <si>
    <t>瀬川病遺伝子検査</t>
  </si>
  <si>
    <t>SGW_SGW_v1</t>
  </si>
  <si>
    <t>非典型溶血性尿毒症症候群</t>
  </si>
  <si>
    <t>非典型溶血性尿毒症症候群遺伝子検査</t>
  </si>
  <si>
    <t>HUS_HUS_v2</t>
  </si>
  <si>
    <t>肺胞蛋白症（自己免疫性又は先天性）遺伝子検査</t>
  </si>
  <si>
    <t>IMD_CTA1_v2</t>
  </si>
  <si>
    <t>IMD_CPT1_v2</t>
  </si>
  <si>
    <t>SLO_SLO_v1</t>
  </si>
  <si>
    <t>DHCR7</t>
  </si>
  <si>
    <t>none</t>
  </si>
  <si>
    <t>-</t>
    <phoneticPr fontId="2"/>
  </si>
  <si>
    <t>白血球数が極端に少ないと検査が難しい場合があります。白血球数を特記事項にご記入下さい。</t>
  </si>
  <si>
    <t>外胚葉形成不全症遺伝子検査</t>
  </si>
  <si>
    <t>PID_IKB_v2</t>
  </si>
  <si>
    <t>IKBKG,NFKBIA(IKBA),IKBKB,ORAI1</t>
  </si>
  <si>
    <t>PID_FHL_v4</t>
  </si>
  <si>
    <t>自己免疫性リンパ増殖症候群遺伝子検査</t>
  </si>
  <si>
    <t>PID_ALPS_v2</t>
  </si>
  <si>
    <t>FAS,FASLG,CASP8,CASP10,NRAS,KRAS,AIRE,FOXP3,IL2RA,CTLA4,LRBA,STAT3,SH2D1A,IKZF1,PIK3CD,PIK3R1,PRKCD,TNFAIP3</t>
  </si>
  <si>
    <t>炎症性腸疾患遺伝子検査</t>
  </si>
  <si>
    <t>PID_IBD_v2</t>
  </si>
  <si>
    <t>慢性肉芽腫症遺伝子検査</t>
  </si>
  <si>
    <t>PID_CGD_v3</t>
  </si>
  <si>
    <t>CYBB,CYBA,NCF2,NCF4,G6PD</t>
  </si>
  <si>
    <t>TLR異常症遺伝子検査</t>
  </si>
  <si>
    <t>PID_TLR_v2</t>
  </si>
  <si>
    <t>IRAK4,MYD88,TIRAP,IKBKG,NFKBIA,IKBKB,RPSA,NKX2-5,RBCK1</t>
  </si>
  <si>
    <t>PID_SCID2_v2</t>
  </si>
  <si>
    <t>MHC欠損症</t>
  </si>
  <si>
    <t>PID_SCID3_v1</t>
  </si>
  <si>
    <t>分類不能型免疫不全症遺伝子検査(panel1)</t>
  </si>
  <si>
    <t>PID_CVID1_v1</t>
  </si>
  <si>
    <t>分類不能型免疫不全症遺伝子検査(panel2)</t>
  </si>
  <si>
    <t>PID_CVID2_v1</t>
  </si>
  <si>
    <t>ICOS,PLCG2,LRBA,CTLA4,IL21R,MALT1,MSN,CARD11,BCL10,ITK,PIK3CD,PIK3R1,NFKB1,NFKB2</t>
  </si>
  <si>
    <t>好中球減少症遺伝子検査(panel1)</t>
  </si>
  <si>
    <t>PID_ND1_v1</t>
  </si>
  <si>
    <t>ELANE,HAX1,WAS,CSF3R,SRP54,CXCR4</t>
  </si>
  <si>
    <t>好中球減少症遺伝子検査(panel2)</t>
  </si>
  <si>
    <t>PID_ND2_v1</t>
  </si>
  <si>
    <t>PID_HIE_v2</t>
  </si>
  <si>
    <t>慢性皮膚粘膜カンジダ症遺伝子検査</t>
  </si>
  <si>
    <t>PID_CMC_v2</t>
  </si>
  <si>
    <t>IL17RA,IL17F,STAT1,TRAF3IP2,RORC,AIRE,STAT3,IL12RB1,IL12B,CARD9</t>
  </si>
  <si>
    <t>B細胞欠損症遺伝子検査</t>
  </si>
  <si>
    <t>PID_BCD_v3</t>
  </si>
  <si>
    <t>補体欠損症遺伝子検査(panel1)</t>
  </si>
  <si>
    <t>PID_CPD1_v1</t>
  </si>
  <si>
    <t>C1QA,C1QB,C1QC,C1R,C1S,C2,C3,C5,C6,C7,C8A,C8B,C9,CFB,CFI,CFP,MASP2,MBL2</t>
  </si>
  <si>
    <t>補体欠損症遺伝子検査(panel2)（遺伝性血管性浮腫含む）</t>
  </si>
  <si>
    <t>PID_HAE_v1</t>
  </si>
  <si>
    <t>先天性免疫不全症候群（ウイルス易感染性）遺伝子検査</t>
  </si>
  <si>
    <t>PID_VCP_v3</t>
  </si>
  <si>
    <t>メンデル遺伝型マイコバクテリア易感染症遺伝子検査</t>
  </si>
  <si>
    <t>PID_MSMD_v2</t>
  </si>
  <si>
    <t>IL12RB1,IL12B,IL12RB2,IL23R,IFNGR1,IFNGR2,STAT1,CYBB,IRF8,TYK2,RORC,JAK1,IKBKG,GATA2</t>
  </si>
  <si>
    <t>PID_HIGM_v3</t>
  </si>
  <si>
    <t>CD40LG,AICDA,CD40,UNG,INO80,PIK3CD,PIK3R1,PTEN,IKBKG</t>
  </si>
  <si>
    <t>IPEX症候群遺伝子検査</t>
  </si>
  <si>
    <t>PID_IPEX_v2</t>
  </si>
  <si>
    <t>FOXP3,IL2RA,IL2RB,CTLA4,LRBA,STAT3,FERMT1,STAT1,STAT5B</t>
  </si>
  <si>
    <t>ウィスコットアルドリッチ症候群遺伝子検査</t>
  </si>
  <si>
    <t>PID_WAS_v2</t>
  </si>
  <si>
    <t>WAS,ARPC1B,CDC42,WIPF1</t>
  </si>
  <si>
    <t>先天性角化異常症遺伝子検査</t>
  </si>
  <si>
    <t>PID_DKC_v2</t>
  </si>
  <si>
    <t>DKC1,TERC,TERT,TINF2,RTEL1,ACD,WRAP53,PARN,CTC1,DCLRE1C</t>
  </si>
  <si>
    <t>EBウイルス関連リンパ増殖性疾患遺伝子検査</t>
  </si>
  <si>
    <t>PID_EBVLPD_v2</t>
  </si>
  <si>
    <t>SH2D1A,XIAP,CD27,RASGRP1,CARMIL2,MAGT1,PRKCD,STK4,ITK,ZAP70,MCM4,PIK3CD,PIK3R1,NFKB1,CTLA4,PRF1,STXBP2,FAS</t>
  </si>
  <si>
    <t>家族性樹状細胞欠損症遺伝子検査</t>
  </si>
  <si>
    <t>PID_FDD_v2</t>
  </si>
  <si>
    <t>GATA2,CSF2RA,CSF2RB,IRF7,IRF8</t>
  </si>
  <si>
    <t>骨形成不全を伴う免疫不全症</t>
  </si>
  <si>
    <t>PID_IOD_v1</t>
  </si>
  <si>
    <t>SMARCAL1,RNU4ATAC,EXTL3</t>
  </si>
  <si>
    <t>PID_DDR_v1</t>
  </si>
  <si>
    <t>ATM,MRE11,NBN,RAD50,LIG4,NHEJ1,DCLRE1C,PRKDC,DNMT3B,ZBTB24,CDCA7,HELLS,RNF168,MCM4,BLM</t>
  </si>
  <si>
    <t>白血球粘着不全症遺伝子検査</t>
  </si>
  <si>
    <t>PID_LAD_v1</t>
  </si>
  <si>
    <t>ITGB2,SLC35C1,FERMT3,RASGRP2</t>
  </si>
  <si>
    <t>食細胞機能異常症遺伝子検査</t>
  </si>
  <si>
    <t>PID_PFD_v1</t>
  </si>
  <si>
    <t>RAC2,ACTB,FPR1,CTSC,WDR1,MKL1,SLC11A1,CEBPE,G6PD,MPO</t>
  </si>
  <si>
    <t>PID_SBDS_v1</t>
  </si>
  <si>
    <t>SBDS</t>
  </si>
  <si>
    <t>重症複合免疫不全症(panel1)</t>
  </si>
  <si>
    <t>PID_SCID1_v2</t>
  </si>
  <si>
    <t>IL2RG,JAK3,IL7R,RAG1,RAG2,DCLRE1C,ADA,PNP,ZAP70,LIG4,NHEJ1,TBX1</t>
  </si>
  <si>
    <t>PRF1,UNC13D,STX11,STXBP2,FAAP24,SLC7A7,LYST,RAB27A,AP3B1,AP3D1,SH2D1A,XIAP(BIRC4)</t>
  </si>
  <si>
    <t>IL10,IL10RA,IL10RB,NFAT5,TGFB1,RIPK1,FOXP3,IL2RA,CTLA4,LRBA,WAS,XIAP(BIRC4),CYBA,CYBB,NCF2,NCF4,TNFAIP3</t>
  </si>
  <si>
    <t>AK2,CORO1A,FOXN1,PRKDC,PTPRC,STAT5B,ORAI1,STIM1,MAGT1,RAC2,CHD7,SEMA3E,POLE,ATM,CD3D,CD3E,CD247,LAT</t>
  </si>
  <si>
    <t>TAP1,TAP2,B2M,CIITA,RFXANK,RFX5,RFXAP</t>
  </si>
  <si>
    <t>TNFSF12,TNFSF13,TNFRSF13B,TNFRSF13C,CD19,CR2,PLCG2,IKZF1,IKZF3,NFKB1,NFKB2,SEC61A1,IRF2BP2,ATP6AP1,ARHGEF1,SH3KBP1,DNMT3B,ZBTB24,CDCA7,HELLS</t>
  </si>
  <si>
    <t>STAT3,TYK2,IL6R,ZNF341,ERBIN,TGFBR1,TGFBR2,SPINK5,PGM3,CARD11,DOCK8</t>
  </si>
  <si>
    <t>BTK,IGHM,IGLL1,CD79A,BLNK,PIK3CD,PIK3R1,TCF3,SLC39A7,TRNT1,IKZF1,IKZF3</t>
  </si>
  <si>
    <t>SERPING1,F12,ANGPT1,PLG,CD55,CD59</t>
  </si>
  <si>
    <t>STAT1,STAT2,IRF7,IFNAR1,FCGR3A,IFIH1,TLR3,TBK1,DBR1,IRF8,MCM4,TMC6,TMC8,CXCR4</t>
  </si>
  <si>
    <r>
      <rPr>
        <b/>
        <sz val="11"/>
        <color rgb="FFFF0000"/>
        <rFont val="ＭＳ Ｐゴシック"/>
        <family val="3"/>
        <charset val="128"/>
        <scheme val="minor"/>
      </rPr>
      <t>　　</t>
    </r>
    <r>
      <rPr>
        <b/>
        <sz val="11"/>
        <rFont val="ＭＳ Ｐゴシック"/>
        <family val="3"/>
        <charset val="128"/>
        <scheme val="minor"/>
      </rPr>
      <t xml:space="preserve">匿名化IDは半角英数字で4～10桁でお願いします。個人名などが類推できるものはご遠慮下さい。 </t>
    </r>
    <r>
      <rPr>
        <b/>
        <sz val="11"/>
        <color rgb="FFFF0000"/>
        <rFont val="ＭＳ Ｐゴシック"/>
        <family val="3"/>
        <charset val="128"/>
        <scheme val="minor"/>
      </rPr>
      <t xml:space="preserve">
　　匿名化ID禁止文字</t>
    </r>
    <r>
      <rPr>
        <b/>
        <sz val="11"/>
        <rFont val="ＭＳ Ｐゴシック"/>
        <family val="3"/>
        <charset val="128"/>
        <scheme val="minor"/>
      </rPr>
      <t xml:space="preserve"> @ # % ?  ( )  [ ]  /  \  =  +  &lt; &gt;  :  ;  "  '  ,  *  ^  |  &amp;  .　などの記号
　　[0ゼロ]から始まるID、スペース、ハイフン、アンダーバーも使用できません</t>
    </r>
    <r>
      <rPr>
        <sz val="11"/>
        <rFont val="ＭＳ Ｐゴシック"/>
        <family val="3"/>
        <charset val="128"/>
        <scheme val="minor"/>
      </rPr>
      <t>。</t>
    </r>
    <rPh sb="52" eb="54">
      <t>トクメイ</t>
    </rPh>
    <rPh sb="54" eb="55">
      <t>カ</t>
    </rPh>
    <rPh sb="130" eb="132">
      <t>キゴウ</t>
    </rPh>
    <phoneticPr fontId="2"/>
  </si>
  <si>
    <t>@</t>
    <phoneticPr fontId="2"/>
  </si>
  <si>
    <t>%</t>
    <phoneticPr fontId="2"/>
  </si>
  <si>
    <t>#</t>
    <phoneticPr fontId="2"/>
  </si>
  <si>
    <t>RTS_RTS_v2</t>
  </si>
  <si>
    <t>RECQL4</t>
  </si>
  <si>
    <t>WRN,ATM,USB1,DKC1,TERT,NOP10,NHP2,BLM,TOP3A,RMI1,RMI2</t>
  </si>
  <si>
    <t>アンジェルマン症候群</t>
  </si>
  <si>
    <t>アンジェルマン症候群遺伝子検査</t>
  </si>
  <si>
    <t>ANG_ANG_v1</t>
  </si>
  <si>
    <t>UBE3A</t>
  </si>
  <si>
    <t>SLC9A6,TCF4,MBD5,MECP2,CDKL5,FOXG1</t>
  </si>
  <si>
    <t>福山型筋ジストロフィー</t>
  </si>
  <si>
    <t>福山型筋ジストロフィー遺伝子検査</t>
  </si>
  <si>
    <t>FCMD_FCMD_v1</t>
  </si>
  <si>
    <t>FKTN</t>
  </si>
  <si>
    <t>遺伝学的検査依頼書</t>
    <phoneticPr fontId="2"/>
  </si>
  <si>
    <t>(1）検体情報</t>
    <rPh sb="3" eb="5">
      <t>ケンタイ</t>
    </rPh>
    <rPh sb="5" eb="7">
      <t>ジョウホウ</t>
    </rPh>
    <phoneticPr fontId="2"/>
  </si>
  <si>
    <t>(2）希望される遺伝学的検査</t>
    <phoneticPr fontId="2"/>
  </si>
  <si>
    <t>(3）専門医による診断支援の希望につき下記よりお選びください</t>
    <rPh sb="3" eb="6">
      <t>センモンイ</t>
    </rPh>
    <rPh sb="9" eb="11">
      <t>シンダン</t>
    </rPh>
    <rPh sb="11" eb="13">
      <t>シエン</t>
    </rPh>
    <rPh sb="14" eb="16">
      <t>キボウ</t>
    </rPh>
    <rPh sb="19" eb="21">
      <t>カキ</t>
    </rPh>
    <rPh sb="24" eb="25">
      <t>エラ</t>
    </rPh>
    <phoneticPr fontId="2"/>
  </si>
  <si>
    <t>(4）医療機関情報　（結果報告書送付先情報）</t>
    <rPh sb="11" eb="13">
      <t>ケッカ</t>
    </rPh>
    <rPh sb="13" eb="16">
      <t>ホウコクショ</t>
    </rPh>
    <rPh sb="16" eb="18">
      <t>ソウフ</t>
    </rPh>
    <rPh sb="18" eb="19">
      <t>サキ</t>
    </rPh>
    <rPh sb="19" eb="21">
      <t>ジョウホウ</t>
    </rPh>
    <phoneticPr fontId="2"/>
  </si>
  <si>
    <t>(5）遺伝カウンセリングを担当される臨床遺伝専門医情報</t>
    <rPh sb="25" eb="27">
      <t>ジョウホウ</t>
    </rPh>
    <phoneticPr fontId="2"/>
  </si>
  <si>
    <t>(6）請求書送付先情報</t>
    <rPh sb="3" eb="6">
      <t>セイキュウショ</t>
    </rPh>
    <rPh sb="6" eb="8">
      <t>ソウフ</t>
    </rPh>
    <rPh sb="8" eb="9">
      <t>サキ</t>
    </rPh>
    <phoneticPr fontId="2"/>
  </si>
  <si>
    <t>(7）特記事項（任意）</t>
    <rPh sb="8" eb="10">
      <t>ニンイ</t>
    </rPh>
    <phoneticPr fontId="2"/>
  </si>
  <si>
    <t>保険検査用</t>
    <rPh sb="0" eb="2">
      <t>ホケン</t>
    </rPh>
    <rPh sb="2" eb="5">
      <t>ケンサヨウ</t>
    </rPh>
    <phoneticPr fontId="2"/>
  </si>
  <si>
    <t>相同領域があるため、long PCRを行っています。</t>
  </si>
  <si>
    <t>IKBKGに関しては相同領域があるため、次世代シークエンサーに加え、long PCR後sanger法にてもバリアントを確認していますが、IKBKGのex3-ex10の大欠失の検出は不可能です。</t>
  </si>
  <si>
    <t>TNXBの一部に相同領域があるため一部long PCRを行っています。</t>
  </si>
  <si>
    <t>FKTNの3’非翻訳領域における3kbのレトロトランスポゾン挿入変異の有無については検査しておりません。</t>
  </si>
  <si>
    <t>IDUA</t>
  </si>
  <si>
    <t>IDS</t>
  </si>
  <si>
    <t>SGSH</t>
  </si>
  <si>
    <t>NAGLU</t>
  </si>
  <si>
    <t>HGSNAT</t>
  </si>
  <si>
    <t>GNS</t>
  </si>
  <si>
    <t>GALNS</t>
  </si>
  <si>
    <t>ARSB</t>
  </si>
  <si>
    <t>GUSB</t>
  </si>
  <si>
    <t>HYAL1</t>
  </si>
  <si>
    <t>GNPTAB,GNPTG</t>
  </si>
  <si>
    <t>GLA</t>
  </si>
  <si>
    <t>GAA</t>
  </si>
  <si>
    <t>SUMF1</t>
  </si>
  <si>
    <t>GBA</t>
  </si>
  <si>
    <t>CTSA</t>
  </si>
  <si>
    <t>NEU1</t>
  </si>
  <si>
    <t>CTSD</t>
  </si>
  <si>
    <t>SMPD1,NPC1</t>
  </si>
  <si>
    <t>GLB1</t>
  </si>
  <si>
    <t>HEXA,HEXB</t>
  </si>
  <si>
    <t>GALC</t>
  </si>
  <si>
    <t>ARSA</t>
  </si>
  <si>
    <t>ASAH1</t>
  </si>
  <si>
    <t>MAN2B1,MANBA</t>
  </si>
  <si>
    <t>FUCA1</t>
  </si>
  <si>
    <t>AGA</t>
  </si>
  <si>
    <t>NAGA</t>
  </si>
  <si>
    <t>LIPA</t>
  </si>
  <si>
    <t>LAMP2</t>
  </si>
  <si>
    <t>SLC17A5</t>
  </si>
  <si>
    <t>CTNS</t>
  </si>
  <si>
    <t xml:space="preserve">フェニルケトン尿症遺伝子検査 </t>
  </si>
  <si>
    <t>PAH</t>
  </si>
  <si>
    <t>IMD_HCU_v4</t>
  </si>
  <si>
    <t>CBS,MAT1A</t>
  </si>
  <si>
    <t>MTRR,MTR,MMACHC,MMADHC,LMBRD1,MTHFR</t>
  </si>
  <si>
    <t xml:space="preserve">シトルリン血症（1型）遺伝子検査 </t>
  </si>
  <si>
    <t>ASS1</t>
  </si>
  <si>
    <t>SLC25A13,ASL</t>
  </si>
  <si>
    <t>アルギノコハク酸血症遺伝子検査</t>
  </si>
  <si>
    <t>ASL</t>
  </si>
  <si>
    <t>IVD</t>
  </si>
  <si>
    <t>HMG血症</t>
  </si>
  <si>
    <t>HMG血症遺伝子検査</t>
  </si>
  <si>
    <t>HMGCL</t>
  </si>
  <si>
    <t>HLCS,BTD</t>
  </si>
  <si>
    <t>グルタル酸血症1型</t>
  </si>
  <si>
    <t>グルタル酸血症1型遺伝子検査</t>
  </si>
  <si>
    <t>GCDH</t>
  </si>
  <si>
    <t>MCAD欠損症</t>
  </si>
  <si>
    <t>MCAD遺伝子検査</t>
  </si>
  <si>
    <t>ACADM</t>
  </si>
  <si>
    <t>VLCAD欠損症</t>
  </si>
  <si>
    <t>VLCAD遺伝子検査</t>
  </si>
  <si>
    <t>ACADVL</t>
  </si>
  <si>
    <t>CPT1欠損症</t>
  </si>
  <si>
    <t>CPT1欠損症遺伝子検査</t>
  </si>
  <si>
    <t>CPT1A</t>
  </si>
  <si>
    <t>CPT2,SLC25A20,SLC22A5</t>
  </si>
  <si>
    <t>BCKDHA,BCKDHB,DBT,DLD</t>
  </si>
  <si>
    <t xml:space="preserve">メチルマロン酸血症遺伝子検査 </t>
  </si>
  <si>
    <t>MUT,PCCA,PCCB</t>
  </si>
  <si>
    <t>ABCD4,HCFC1,LMBRD1,MMAA,MMAB,MMACHC,MMADHC</t>
  </si>
  <si>
    <t>HADHA,HADHB,ACADVL</t>
  </si>
  <si>
    <t>OTC,NAGS,CPS1,SLC25A15,ARG1,ASS1,ASL</t>
  </si>
  <si>
    <t>尿素サイクル異常症遺伝子検査（OTC欠損症）</t>
  </si>
  <si>
    <t>OTC</t>
  </si>
  <si>
    <t>尿素サイクル異常症遺伝子検査（CPS1欠損症）</t>
  </si>
  <si>
    <t>CPS1</t>
  </si>
  <si>
    <t>Wilson病遺伝子検査</t>
  </si>
  <si>
    <t>ATP7B</t>
  </si>
  <si>
    <t>Menkes病遺伝子検査</t>
  </si>
  <si>
    <t>ATP7A</t>
  </si>
  <si>
    <t>ATP7A,ATP7B</t>
  </si>
  <si>
    <t>高IgM症候群遺伝子検査</t>
  </si>
  <si>
    <t>DNA修復異常症遺伝子検査</t>
  </si>
  <si>
    <t>シュワッハマン・ダイヤモンド症候群遺伝子検査</t>
  </si>
  <si>
    <t>高IgD症候群</t>
  </si>
  <si>
    <t>MVK</t>
  </si>
  <si>
    <t>MEFV,TNFRSF1A,TNFAIP3,NOD2</t>
  </si>
  <si>
    <t>化膿性無菌性関節炎･壊疽性膿皮症･アクネ症候群</t>
  </si>
  <si>
    <t>PSTPIP1</t>
  </si>
  <si>
    <t>NLRP3</t>
  </si>
  <si>
    <t>NLRC4,PLCG2,NLRP12</t>
  </si>
  <si>
    <t>マルファン症候群</t>
  </si>
  <si>
    <t>FBN1,TGFBR1,TGFBR2</t>
  </si>
  <si>
    <t>ロイスディーツ症候群遺伝子検査</t>
  </si>
  <si>
    <t>血管型エーラス・ダンロス症候群</t>
  </si>
  <si>
    <t>血管型エーラス・ダンロス症候群遺伝子検査</t>
  </si>
  <si>
    <t>COL3A1</t>
  </si>
  <si>
    <t>ACTA2,MYH11,MYLK,TGFBR1,TGFBR2</t>
  </si>
  <si>
    <t>遺伝性自己炎症疾患遺伝子検査(panel1)</t>
  </si>
  <si>
    <t>ADA2,NLRC4,TNFAIP3</t>
  </si>
  <si>
    <t>MEFV,TNFRSF1A,NLRP3,NLRP12,MVK,PLCG2,NOD2</t>
  </si>
  <si>
    <t>遺伝性自己炎症疾患遺伝子検査(panel2)</t>
  </si>
  <si>
    <t>RNASEH2A,SAMHD1,RNASEH2B,RNASEH2C,TREX1,IFIH1,ADAR</t>
  </si>
  <si>
    <t>DMD</t>
  </si>
  <si>
    <t>ALPL</t>
  </si>
  <si>
    <t>ファイファー症候群</t>
  </si>
  <si>
    <t>ファイファー症候群遺伝子検査</t>
  </si>
  <si>
    <t>FGFR2,FGFR1</t>
  </si>
  <si>
    <t>FGFR3</t>
  </si>
  <si>
    <t>クルーゾン症候群</t>
  </si>
  <si>
    <t>クルーゾン症候群遺伝子検査</t>
  </si>
  <si>
    <t>FGFR2,FGFR3</t>
  </si>
  <si>
    <t>FGFR1</t>
  </si>
  <si>
    <t>アントレー・ビクスラー症候群</t>
  </si>
  <si>
    <t>アントレー・ビクスラー症候群遺伝子検査</t>
  </si>
  <si>
    <t>POR</t>
  </si>
  <si>
    <t>アペール症候群</t>
  </si>
  <si>
    <t>アペール症候群遺伝子検査</t>
  </si>
  <si>
    <t>FGFR2</t>
  </si>
  <si>
    <t>ロスムンド・トムソン症候群</t>
  </si>
  <si>
    <t>ロスムンド・トムソン症候群遺伝子検査</t>
  </si>
  <si>
    <t>ペリー症候群</t>
  </si>
  <si>
    <t>ペリー症候群遺伝子検査</t>
  </si>
  <si>
    <t>DCTN1</t>
  </si>
  <si>
    <t>PCDH19</t>
  </si>
  <si>
    <t>MC2R,MRAP,AAAS</t>
  </si>
  <si>
    <t>TOR1A</t>
  </si>
  <si>
    <t>THAP1</t>
  </si>
  <si>
    <t>PNKD</t>
  </si>
  <si>
    <t>SGCE</t>
  </si>
  <si>
    <t>ATP1A3</t>
  </si>
  <si>
    <t>PANK2</t>
  </si>
  <si>
    <t>TNFRSF1A</t>
  </si>
  <si>
    <t>PSMB8</t>
  </si>
  <si>
    <t>MEFV</t>
  </si>
  <si>
    <t>NSD1</t>
  </si>
  <si>
    <t>NFIX</t>
  </si>
  <si>
    <t>CPT2</t>
  </si>
  <si>
    <t>CPT1A,SLC25A20,SLC22A5</t>
  </si>
  <si>
    <t>SLC25A20</t>
  </si>
  <si>
    <t>CPT1A,CPT2,SLC22A5</t>
  </si>
  <si>
    <t>SLC25A13</t>
  </si>
  <si>
    <t>ASS1,ASL</t>
  </si>
  <si>
    <t>GLDC,AMT,GCSH</t>
  </si>
  <si>
    <t>DLD</t>
  </si>
  <si>
    <t>ACAT1</t>
  </si>
  <si>
    <t>OXCT1,SLC16A1,HSD17B10</t>
  </si>
  <si>
    <t>OPA3,DNAJC19,SERAC1,CLPB,HTRA2,TIMM50</t>
  </si>
  <si>
    <t>ETFA,ETFB,ETFDH</t>
  </si>
  <si>
    <t>FLAD1,SLC25A32,SLC52A1,SLC52A2,SLC52A3</t>
  </si>
  <si>
    <t>NR0B1</t>
  </si>
  <si>
    <t>NR5A1</t>
  </si>
  <si>
    <t>ATRX</t>
  </si>
  <si>
    <t>LMNA</t>
  </si>
  <si>
    <t>EPM2A,NHLRC1</t>
  </si>
  <si>
    <t>SPR</t>
  </si>
  <si>
    <t>ALADD_ALADD_v1</t>
  </si>
  <si>
    <t>DDC</t>
  </si>
  <si>
    <t>ENG,ACVRL1,SMAD4</t>
  </si>
  <si>
    <t>BMPR2</t>
  </si>
  <si>
    <t>KRAS,BRAF,MAP2K1,MAP2K2</t>
  </si>
  <si>
    <t>HRAS</t>
  </si>
  <si>
    <t>CHD7</t>
  </si>
  <si>
    <t>SLC7A7</t>
  </si>
  <si>
    <t>NOD2</t>
  </si>
  <si>
    <t>GCH1</t>
  </si>
  <si>
    <t>EYA1,SIX1</t>
  </si>
  <si>
    <t>SALL1</t>
  </si>
  <si>
    <t>KAT6B</t>
  </si>
  <si>
    <t>AVPR2,AQP2</t>
  </si>
  <si>
    <t>AVP</t>
  </si>
  <si>
    <t>LPR_LPR_v4</t>
  </si>
  <si>
    <t>CYP27B1,VDR</t>
  </si>
  <si>
    <t>CYP3A4,CYP2R1</t>
  </si>
  <si>
    <t>ネイルパテラ症候群（爪膝蓋症候群）/LMX1B 関連腎症遺伝子検査</t>
  </si>
  <si>
    <t>LMX1B</t>
  </si>
  <si>
    <t>SLC2A1</t>
  </si>
  <si>
    <t>THRB</t>
  </si>
  <si>
    <t>EZH2</t>
  </si>
  <si>
    <t>RPS6KA3</t>
  </si>
  <si>
    <t>ZEB2</t>
  </si>
  <si>
    <t>HGG_HGG_v2</t>
  </si>
  <si>
    <t>G6PC,SLC37A4,AGL,PYGL,PHKA2,PHKB,PHKG2,GBE1</t>
  </si>
  <si>
    <t>GYS2</t>
  </si>
  <si>
    <t>MGG_MGG_v2</t>
  </si>
  <si>
    <t>AGL,GBE1,PHKA1</t>
  </si>
  <si>
    <t>GYS1,PYGM,PFKM,PGK1,PGAM2,LDHA,ALDOA,ENO3,PGM1</t>
  </si>
  <si>
    <t>PROC</t>
  </si>
  <si>
    <t>SERPINC1</t>
  </si>
  <si>
    <t>SCN1A,SCN1B,SCN2A,GABRG2</t>
  </si>
  <si>
    <t>SMARCB1,SMARCA4,SMARCE1,ARID1A,ARID1B,PHF6,SOX11</t>
  </si>
  <si>
    <t>KMT2D,KDM6A</t>
  </si>
  <si>
    <t>HIL_HIL_v5</t>
  </si>
  <si>
    <t>SFTPB,SFTPC,ABCA3,CSF2RA,CSF2RB</t>
  </si>
  <si>
    <t>NKX2-1,FOXF1,GATA2,OAS1,MARS1,FARSB,FARSA,TBX4</t>
  </si>
  <si>
    <t>PTPN11,SOS1,RAF1,RIT1,KRAS,NRAS,SHOC2,CBL,BRAF</t>
  </si>
  <si>
    <t>HRAS,MAP2K1,MAP2K2</t>
  </si>
  <si>
    <t>BMP1,COL1A1,COL1A2,CRTAP,FKBP10,IFITM5,P3H1,PPIB,SERPINF1</t>
  </si>
  <si>
    <t>COL5A1,COL5A2</t>
  </si>
  <si>
    <t>COL1A1,COL1A2,PLOD1,ADAMTS2,CHST14,FKBP14,TNXB</t>
  </si>
  <si>
    <t>CFH,CFI,CD46,C3,CFB,THBD,DGKE</t>
  </si>
  <si>
    <t>CFHR5</t>
  </si>
  <si>
    <t>COL4A3,COL4A4,COL4A5</t>
  </si>
  <si>
    <t>CREBBP,EP300</t>
  </si>
  <si>
    <t>SLC22A5</t>
  </si>
  <si>
    <t>ABCD1</t>
  </si>
  <si>
    <t>PROS1</t>
  </si>
  <si>
    <t>NIPBL,SMC1A,RAD21,SMC3,HDAC8</t>
  </si>
  <si>
    <t>スミス・レムリ・オピッツ症候群遺伝子検査</t>
  </si>
  <si>
    <t>JAG1,NOTCH2</t>
  </si>
  <si>
    <t>根性点状軟骨異形成症１型</t>
  </si>
  <si>
    <t>根性点状軟骨異形成症１型遺伝子検査</t>
  </si>
  <si>
    <t>RCDP1_RCDP1_v1</t>
  </si>
  <si>
    <t>PEX7</t>
  </si>
  <si>
    <t>ARSL,EBP,MGP,NSDHL,LBR,GGCX,VKORC1,FAM20C</t>
  </si>
  <si>
    <t>結節性硬化症</t>
  </si>
  <si>
    <t>結節性硬化症遺伝子検査</t>
  </si>
  <si>
    <t>TSC_TSC_v2</t>
  </si>
  <si>
    <t>TSC1,TSC2</t>
  </si>
  <si>
    <t>縁取り空砲を伴う遠位型ミオパチー</t>
  </si>
  <si>
    <t>縁取り空砲を伴う遠位型ミオパチー遺伝子検査</t>
  </si>
  <si>
    <t>DMRV_DMRV_v1</t>
  </si>
  <si>
    <t>GNE</t>
  </si>
  <si>
    <t>ベスレムミオパチー</t>
  </si>
  <si>
    <t>ベスレムミオパチー遺伝子検査</t>
  </si>
  <si>
    <t>BTLM_BTLM_v1</t>
  </si>
  <si>
    <t>COL6A1,COL6A2,COL6A3</t>
  </si>
  <si>
    <t>過剰自己貪食を伴う X 連鎖性ミオパチー遺伝子検査</t>
  </si>
  <si>
    <t>XMEA_XMEA_v1</t>
  </si>
  <si>
    <t>VMA21</t>
  </si>
  <si>
    <t>先天性ミオパチー</t>
  </si>
  <si>
    <t>先天性ミオパチー遺伝子検査</t>
  </si>
  <si>
    <t>CM_CM_v1</t>
  </si>
  <si>
    <t>ACTA1,BIN1,CCDC78,CFL2,DNM2,KBTBD13,KLHL40,KLHL41,LMOD3,MTM1,MYF6,NEB,RYR1,SELENON,SPEG,TNNT1,TPM2,TPM3</t>
  </si>
  <si>
    <t>遺伝性周期性四肢麻痺</t>
  </si>
  <si>
    <t>遺伝性周期性四肢麻痺遺伝子検査</t>
  </si>
  <si>
    <t>PEP_PEP_v3</t>
  </si>
  <si>
    <t>CACNA1S,SCN4A,KCNJ2,KCNJ5</t>
  </si>
  <si>
    <t>ATP1A2</t>
  </si>
  <si>
    <t>非ジストロフィー性ミオトニー症候群</t>
  </si>
  <si>
    <t>非ジストロフィー性ミオトニー症候群遺伝子検査</t>
  </si>
  <si>
    <t>NDM_NDM_v2</t>
  </si>
  <si>
    <t>CLCN1,SCN4A</t>
  </si>
  <si>
    <t>ネフロン癆</t>
  </si>
  <si>
    <t>ネフロン癆遺伝子検査</t>
  </si>
  <si>
    <t>NPHP_NPHP_v2</t>
  </si>
  <si>
    <t>NPHP1,INVS,NPHP3,NPHP4,IQCB1,CEP290,GLIS2,RPGRIP1L,NEK8,SDCCAG8,TMEM67</t>
  </si>
  <si>
    <t>ANKS6,CEP83,CEP164,DCDC2,IFT172,TTC21B,WDR19,ZNF423,TRAF3IP1</t>
  </si>
  <si>
    <t>大理石骨病</t>
  </si>
  <si>
    <t>大理石骨病遺伝子検査</t>
  </si>
  <si>
    <t>MBD_MBD_v3</t>
  </si>
  <si>
    <t>TCIRG1,CLCN7,OSTM1,TNFSF11,TNFRSF11A,PLEKHM1,CA2,LRP5,IKBKG,FERMT3,RASGRP2</t>
  </si>
  <si>
    <t>タナトフォリック骨異形成症</t>
  </si>
  <si>
    <t>タナトフォリック骨異形成症遺伝子検査</t>
  </si>
  <si>
    <t>TD_TD_v1</t>
  </si>
  <si>
    <t>カーニー複合</t>
  </si>
  <si>
    <t>カーニー複合遺伝子検査</t>
  </si>
  <si>
    <t>CNC_CNC_v1</t>
  </si>
  <si>
    <t>PRKAR1A</t>
  </si>
  <si>
    <t>先天性グリコシルホスファチジルイノシトール欠損症</t>
  </si>
  <si>
    <t>先天性グリコシルホスファチジルイノシトール欠損症遺伝子検査</t>
  </si>
  <si>
    <t>IGD_IGD_v1</t>
  </si>
  <si>
    <t>PIGA,PIGY,PIGQ,PIGH,PIGC,PIGP,PIGL,PIGW,PIGM,PIGX,PIGV,PIGN,PIGB,PIGO,PIGF,PIGG,PIGZ,PIGK,PIGT,PIGS,GPAA1,PIGU,PGAP1,PGAP2,PGAP3,MPPE1,PGAP6</t>
  </si>
  <si>
    <t>進行性家族性肝内胆汁うっ滞症</t>
  </si>
  <si>
    <t>進行性家族性肝内胆汁うっ滞症遺伝子検査</t>
  </si>
  <si>
    <t>PFIC_PFIC_v1</t>
  </si>
  <si>
    <t>ATP8B1,ABCB11,ABCB4,TJP2,NR1H4,MYO5B</t>
  </si>
  <si>
    <t>嚢胞性線維症</t>
  </si>
  <si>
    <t>嚢胞性線維症遺伝子検査</t>
  </si>
  <si>
    <t>CF_CF_v1</t>
  </si>
  <si>
    <t>CFTR</t>
  </si>
  <si>
    <t>ペルオキシソーム形成異常症</t>
  </si>
  <si>
    <t>ペルオキシソーム形成異常症遺伝子検査</t>
  </si>
  <si>
    <t>PBD_PBD_v1</t>
  </si>
  <si>
    <t>PEX1,PEX2,PEX3,PEX5,PEX5L,PEX6,PEX7,PEX10,PEX12,PEX13,PEX14,PEX16,PEX19,PEX26</t>
  </si>
  <si>
    <t>ペルオキシソームβ酸化系酵素欠損症</t>
  </si>
  <si>
    <t>ペルオキシソームβ酸化系酵素欠損症遺伝子検査</t>
  </si>
  <si>
    <t>PBOED_PBOED_v1</t>
  </si>
  <si>
    <t>ACOX1,HSD17B4,SCP2,AMACR</t>
  </si>
  <si>
    <t>プラスマローゲン合成酵素欠損症</t>
  </si>
  <si>
    <t>プラスマローゲン合成酵素欠損症遺伝子検査</t>
  </si>
  <si>
    <t>RCDP234_RCDP234_v1</t>
  </si>
  <si>
    <t>GNPAT,AGPS,FAR1</t>
  </si>
  <si>
    <t>レフサム病</t>
  </si>
  <si>
    <t>レフサム病遺伝子検査</t>
  </si>
  <si>
    <t>RD_RD_v1</t>
  </si>
  <si>
    <t>PHYH</t>
  </si>
  <si>
    <t>原発性高シュウ酸尿症Ⅰ型</t>
  </si>
  <si>
    <t>原発性高シュウ酸尿症Ⅰ型遺伝子検査</t>
  </si>
  <si>
    <t>PH1_PH1_v1</t>
  </si>
  <si>
    <t>AGXT</t>
  </si>
  <si>
    <t>アカタラセミア</t>
  </si>
  <si>
    <t>アカタラセミア遺伝子検査</t>
  </si>
  <si>
    <t>ACTL_ACTL_v1</t>
  </si>
  <si>
    <t>CAT</t>
  </si>
  <si>
    <t>先天性葉酸吸収不全症</t>
  </si>
  <si>
    <t>先天性葉酸吸収不全症遺伝子検査</t>
  </si>
  <si>
    <t>HFM_HFM_v1</t>
  </si>
  <si>
    <t>SLC46A1</t>
  </si>
  <si>
    <t>家族性部分性脂肪萎縮症</t>
  </si>
  <si>
    <t>家族性部分性脂肪萎縮症遺伝子検査</t>
  </si>
  <si>
    <t>FPLD_FPLD_v1</t>
  </si>
  <si>
    <t>LMNA,PPARG,AKT2,ZMPSTE24,CIDEC,PLIN1,PSMB8</t>
  </si>
  <si>
    <t>アッシャー症候群（タイプ１、タイプ２、タイプ３）遺伝子検査</t>
  </si>
  <si>
    <t>USH_USH_v1</t>
  </si>
  <si>
    <t>MYO7A,USH1C,CDH23,PCDH15,USH1G,CIB2,USH2A,ADGRV1,WHRN,CLRN1</t>
  </si>
  <si>
    <t>遺伝性膵炎</t>
  </si>
  <si>
    <t>遺伝性膵炎遺伝子検査</t>
  </si>
  <si>
    <t>HP_HP_v2</t>
  </si>
  <si>
    <t>PRSS1,SPINK1</t>
  </si>
  <si>
    <t>シュワルツ・ヤンペル症候群</t>
  </si>
  <si>
    <t>シュワルツ・ヤンペル症候群遺伝子検査</t>
  </si>
  <si>
    <t>SJS_SJS_v1</t>
  </si>
  <si>
    <t>HSPG2,LIFR</t>
  </si>
  <si>
    <t>肥厚性皮膚骨膜症</t>
  </si>
  <si>
    <t>肥厚性皮膚骨膜症遺伝子検査</t>
  </si>
  <si>
    <t>PDP_PDP_v2</t>
  </si>
  <si>
    <t>SLCO2A1,HPGD</t>
  </si>
  <si>
    <t>脳クレアチン欠乏症候群</t>
  </si>
  <si>
    <t>脳クレアチン欠乏症候群遺伝子検査</t>
  </si>
  <si>
    <t>CCD_CCD_v3</t>
  </si>
  <si>
    <t>GAMT,GATM,SLC6A8</t>
  </si>
  <si>
    <t>禿頭と変形性脊椎症を伴う常染色体劣性白質脳症</t>
  </si>
  <si>
    <t>禿頭と変形性脊椎症を伴う常染色体劣性白質脳症遺伝子検査</t>
  </si>
  <si>
    <t>HTRA1</t>
  </si>
  <si>
    <t>皮質下梗塞と白質脳症を伴う常染色体優性脳動脈症</t>
  </si>
  <si>
    <t>皮質下梗塞と白質脳症を伴う常染色体優性脳動脈症遺伝子検査</t>
  </si>
  <si>
    <t>NOTCH3</t>
  </si>
  <si>
    <t>急性間欠性ポルフィリン症</t>
  </si>
  <si>
    <t>急性間欠性ポルフィリン症遺伝子検査</t>
  </si>
  <si>
    <t>PRP_AIP_v1</t>
  </si>
  <si>
    <t>HMBS</t>
  </si>
  <si>
    <t>遺伝性コプロポルフィリン症</t>
  </si>
  <si>
    <t>遺伝性コプロポルフィリン症遺伝子検査</t>
  </si>
  <si>
    <t>PRP_HCP_v1</t>
  </si>
  <si>
    <t>CPOX</t>
  </si>
  <si>
    <t>異型ポルフィリン症</t>
  </si>
  <si>
    <t>異型ポルフィリン症遺伝子検査</t>
  </si>
  <si>
    <t>PRP_VP_v1</t>
  </si>
  <si>
    <t>ALAD,ALAS2,CPOX,FECH,HMBS,UROD,UROS</t>
  </si>
  <si>
    <t>赤芽球性プロトポルフィリン症</t>
  </si>
  <si>
    <t>赤芽球性プロトポルフィリン症遺伝子検査</t>
  </si>
  <si>
    <t>PRP_EPP_v1</t>
  </si>
  <si>
    <t>FECH</t>
  </si>
  <si>
    <t>晩発性皮膚ポルフィリン症</t>
  </si>
  <si>
    <t>晩発性皮膚ポルフィリン症遺伝子検査</t>
  </si>
  <si>
    <t>PRP_PCT_v1</t>
  </si>
  <si>
    <t>ALAD,ALAS2,CPOX,FECH,HMBS,PPOX,UROS</t>
  </si>
  <si>
    <t>肝性骨髄性ポルフィリン症</t>
  </si>
  <si>
    <t>肝性骨髄性ポルフィリン症遺伝子検査</t>
  </si>
  <si>
    <t>PRP_HEP_v1</t>
  </si>
  <si>
    <t>先天性骨髄性ポルフィリン症</t>
  </si>
  <si>
    <t>先天性骨髄性ポルフィリン症遺伝子検査</t>
  </si>
  <si>
    <t>PRP_CEP_v1</t>
  </si>
  <si>
    <t>UROS</t>
  </si>
  <si>
    <t>Ｘ連鎖優性プロトポルフィリン症</t>
  </si>
  <si>
    <t>Ｘ連鎖優性プロトポルフィリン症遺伝子検査</t>
  </si>
  <si>
    <t>PRP_XLDP_v1</t>
  </si>
  <si>
    <t>ALAS2</t>
  </si>
  <si>
    <t>DMDに関しましては先にMLPA法をお勧めしております。MLPA法で単一エクソン欠失の結果となり、当該エクソン内のシークエンス異常の可能性を調べる目的の場合は、そのMLPA法の結果を備考欄にご記載ください。</t>
  </si>
  <si>
    <t>PROS1は相同領域があるため正確に解析できない可能性があります。</t>
  </si>
  <si>
    <t>NOTCH2は相同領域があるため正確に解析できない可能性があります。</t>
  </si>
  <si>
    <t>ライソゾーム病</t>
    <phoneticPr fontId="2"/>
  </si>
  <si>
    <t>,IDUA,none,</t>
    <phoneticPr fontId="2"/>
  </si>
  <si>
    <t>報告書対象遺伝子:IDUA
報告書外解析対象遺伝子:ありません。</t>
    <phoneticPr fontId="2"/>
  </si>
  <si>
    <t>,IDS,none,</t>
    <phoneticPr fontId="2"/>
  </si>
  <si>
    <t>報告書対象遺伝子:IDS
報告書外解析対象遺伝子:ありません。</t>
    <phoneticPr fontId="2"/>
  </si>
  <si>
    <t>,SGSH,none,</t>
    <phoneticPr fontId="2"/>
  </si>
  <si>
    <t>報告書対象遺伝子:SGSH
報告書外解析対象遺伝子:ありません。</t>
    <phoneticPr fontId="2"/>
  </si>
  <si>
    <t>,NAGLU,none,</t>
    <phoneticPr fontId="2"/>
  </si>
  <si>
    <t>報告書対象遺伝子:NAGLU
報告書外解析対象遺伝子:ありません。</t>
    <phoneticPr fontId="2"/>
  </si>
  <si>
    <t>,HGSNAT,none,</t>
    <phoneticPr fontId="2"/>
  </si>
  <si>
    <t>報告書対象遺伝子:HGSNAT
報告書外解析対象遺伝子:ありません。</t>
    <phoneticPr fontId="2"/>
  </si>
  <si>
    <t>,GNS,none,</t>
    <phoneticPr fontId="2"/>
  </si>
  <si>
    <t>報告書対象遺伝子:GNS
報告書外解析対象遺伝子:ありません。</t>
    <phoneticPr fontId="2"/>
  </si>
  <si>
    <t>,GALNS,none,</t>
    <phoneticPr fontId="2"/>
  </si>
  <si>
    <t>報告書対象遺伝子:GALNS
報告書外解析対象遺伝子:ありません。</t>
    <phoneticPr fontId="2"/>
  </si>
  <si>
    <t>,ARSB,none,</t>
    <phoneticPr fontId="2"/>
  </si>
  <si>
    <t>報告書対象遺伝子:ARSB
報告書外解析対象遺伝子:ありません。</t>
    <phoneticPr fontId="2"/>
  </si>
  <si>
    <t>,GUSB,none,</t>
    <phoneticPr fontId="2"/>
  </si>
  <si>
    <t>報告書対象遺伝子:GUSB
報告書外解析対象遺伝子:ありません。</t>
    <phoneticPr fontId="2"/>
  </si>
  <si>
    <t>,HYAL1,none,</t>
    <phoneticPr fontId="2"/>
  </si>
  <si>
    <t>報告書対象遺伝子:HYAL1
報告書外解析対象遺伝子:ありません。</t>
    <phoneticPr fontId="2"/>
  </si>
  <si>
    <t>,GNPTAB,GNPTG,none,</t>
    <phoneticPr fontId="2"/>
  </si>
  <si>
    <t>報告書対象遺伝子:GNPTAB,GNPTG
報告書外解析対象遺伝子:ありません。</t>
    <phoneticPr fontId="2"/>
  </si>
  <si>
    <t>,GLA,none,</t>
    <phoneticPr fontId="2"/>
  </si>
  <si>
    <t>報告書対象遺伝子:GLA
報告書外解析対象遺伝子:ありません。</t>
    <phoneticPr fontId="2"/>
  </si>
  <si>
    <t>,GAA,none,</t>
    <phoneticPr fontId="2"/>
  </si>
  <si>
    <t>報告書対象遺伝子:GAA
報告書外解析対象遺伝子:ありません。</t>
    <phoneticPr fontId="2"/>
  </si>
  <si>
    <t>,SUMF1,none,</t>
    <phoneticPr fontId="2"/>
  </si>
  <si>
    <t>報告書対象遺伝子:SUMF1
報告書外解析対象遺伝子:ありません。</t>
    <phoneticPr fontId="2"/>
  </si>
  <si>
    <t>,GBA,none,</t>
    <phoneticPr fontId="2"/>
  </si>
  <si>
    <t>報告書対象遺伝子:GBA
報告書外解析対象遺伝子:ありません。
※相同領域があるため、long PCRを行っています。</t>
    <phoneticPr fontId="2"/>
  </si>
  <si>
    <t>,CTSA,none,</t>
    <phoneticPr fontId="2"/>
  </si>
  <si>
    <t>報告書対象遺伝子:CTSA
報告書外解析対象遺伝子:ありません。</t>
    <phoneticPr fontId="2"/>
  </si>
  <si>
    <t>,NEU1,none,</t>
    <phoneticPr fontId="2"/>
  </si>
  <si>
    <t>報告書対象遺伝子:NEU1
報告書外解析対象遺伝子:ありません。</t>
    <phoneticPr fontId="2"/>
  </si>
  <si>
    <t>,CTSD,none,</t>
    <phoneticPr fontId="2"/>
  </si>
  <si>
    <t>報告書対象遺伝子:CTSD
報告書外解析対象遺伝子:ありません。</t>
    <phoneticPr fontId="2"/>
  </si>
  <si>
    <t>,SMPD1,NPC1,none,</t>
    <phoneticPr fontId="2"/>
  </si>
  <si>
    <t>報告書対象遺伝子:SMPD1,NPC1
報告書外解析対象遺伝子:ありません。</t>
    <phoneticPr fontId="2"/>
  </si>
  <si>
    <t>,GLB1,none,</t>
    <phoneticPr fontId="2"/>
  </si>
  <si>
    <t>報告書対象遺伝子:GLB1
報告書外解析対象遺伝子:ありません。</t>
    <phoneticPr fontId="2"/>
  </si>
  <si>
    <t>,HEXA,HEXB,none,</t>
    <phoneticPr fontId="2"/>
  </si>
  <si>
    <t>報告書対象遺伝子:HEXA,HEXB
報告書外解析対象遺伝子:ありません。</t>
    <phoneticPr fontId="2"/>
  </si>
  <si>
    <t>,GALC,none,</t>
    <phoneticPr fontId="2"/>
  </si>
  <si>
    <t>報告書対象遺伝子:GALC
報告書外解析対象遺伝子:ありません。</t>
    <phoneticPr fontId="2"/>
  </si>
  <si>
    <t>,ARSA,none,</t>
    <phoneticPr fontId="2"/>
  </si>
  <si>
    <t>報告書対象遺伝子:ARSA
報告書外解析対象遺伝子:ありません。</t>
    <phoneticPr fontId="2"/>
  </si>
  <si>
    <t>,ASAH1,none,</t>
    <phoneticPr fontId="2"/>
  </si>
  <si>
    <t>報告書対象遺伝子:ASAH1
報告書外解析対象遺伝子:ありません。</t>
    <phoneticPr fontId="2"/>
  </si>
  <si>
    <t>,MAN2B1,MANBA,none,</t>
    <phoneticPr fontId="2"/>
  </si>
  <si>
    <t>報告書対象遺伝子:MAN2B1,MANBA
報告書外解析対象遺伝子:ありません。</t>
    <phoneticPr fontId="2"/>
  </si>
  <si>
    <t>,FUCA1,none,</t>
    <phoneticPr fontId="2"/>
  </si>
  <si>
    <t>報告書対象遺伝子:FUCA1
報告書外解析対象遺伝子:ありません。</t>
    <phoneticPr fontId="2"/>
  </si>
  <si>
    <t>,AGA,none,</t>
    <phoneticPr fontId="2"/>
  </si>
  <si>
    <t>報告書対象遺伝子:AGA
報告書外解析対象遺伝子:ありません。</t>
    <phoneticPr fontId="2"/>
  </si>
  <si>
    <t>,NAGA,none,</t>
    <phoneticPr fontId="2"/>
  </si>
  <si>
    <t>報告書対象遺伝子:NAGA
報告書外解析対象遺伝子:ありません。</t>
    <phoneticPr fontId="2"/>
  </si>
  <si>
    <t>,LIPA,none,</t>
    <phoneticPr fontId="2"/>
  </si>
  <si>
    <t>報告書対象遺伝子:LIPA
報告書外解析対象遺伝子:ありません。</t>
    <phoneticPr fontId="2"/>
  </si>
  <si>
    <t>,LAMP2,none,</t>
    <phoneticPr fontId="2"/>
  </si>
  <si>
    <t>報告書対象遺伝子:LAMP2
報告書外解析対象遺伝子:ありません。</t>
    <phoneticPr fontId="2"/>
  </si>
  <si>
    <t>,SLC17A5,none,</t>
    <phoneticPr fontId="2"/>
  </si>
  <si>
    <t>報告書対象遺伝子:SLC17A5
報告書外解析対象遺伝子:ありません。</t>
    <phoneticPr fontId="2"/>
  </si>
  <si>
    <t>,CTNS,none,</t>
    <phoneticPr fontId="2"/>
  </si>
  <si>
    <t>報告書対象遺伝子:CTNS
報告書外解析対象遺伝子:ありません。</t>
    <phoneticPr fontId="2"/>
  </si>
  <si>
    <t>フェニルケトン尿症</t>
    <phoneticPr fontId="2"/>
  </si>
  <si>
    <t>ホモシスチン尿症</t>
    <phoneticPr fontId="2"/>
  </si>
  <si>
    <t>,CBS,MAT1A,MTRR,MTR,MMACHC,MMADHC,LMBRD1,MTHFR,</t>
    <phoneticPr fontId="2"/>
  </si>
  <si>
    <t>報告書対象遺伝子:CBS,MAT1A
報告書外解析対象遺伝子:MTRR,MTR,MMACHC,MMADHC,LMBRD1,MTHFR</t>
    <phoneticPr fontId="2"/>
  </si>
  <si>
    <t>,ASS1,SLC25A13,ASL,</t>
    <phoneticPr fontId="2"/>
  </si>
  <si>
    <t>アルギノコハク酸血症</t>
    <phoneticPr fontId="2"/>
  </si>
  <si>
    <t>,ASL,none,</t>
    <phoneticPr fontId="2"/>
  </si>
  <si>
    <t>報告書対象遺伝子:ASL
報告書外解析対象遺伝子:ありません。</t>
    <phoneticPr fontId="2"/>
  </si>
  <si>
    <t>イソ吉草酸血症</t>
    <phoneticPr fontId="2"/>
  </si>
  <si>
    <t>,IVD,none,</t>
    <phoneticPr fontId="2"/>
  </si>
  <si>
    <t>報告書対象遺伝子:IVD
報告書外解析対象遺伝子:ありません。</t>
    <phoneticPr fontId="2"/>
  </si>
  <si>
    <t>HMG血症</t>
    <phoneticPr fontId="2"/>
  </si>
  <si>
    <t>,HMGCL,none,</t>
    <phoneticPr fontId="2"/>
  </si>
  <si>
    <t>報告書対象遺伝子:HMGCL
報告書外解析対象遺伝子:ありません。</t>
    <phoneticPr fontId="2"/>
  </si>
  <si>
    <t>複合カルボキシラーゼ欠損症</t>
    <phoneticPr fontId="2"/>
  </si>
  <si>
    <t>,HLCS,BTD,none,</t>
    <phoneticPr fontId="2"/>
  </si>
  <si>
    <t>報告書対象遺伝子:HLCS,BTD
報告書外解析対象遺伝子:ありません。</t>
    <phoneticPr fontId="2"/>
  </si>
  <si>
    <t>グルタル酸血症1型</t>
    <phoneticPr fontId="2"/>
  </si>
  <si>
    <t>,GCDH,none,</t>
    <phoneticPr fontId="2"/>
  </si>
  <si>
    <t>報告書対象遺伝子:GCDH
報告書外解析対象遺伝子:ありません。</t>
    <phoneticPr fontId="2"/>
  </si>
  <si>
    <t>MCAD欠損症</t>
    <phoneticPr fontId="2"/>
  </si>
  <si>
    <t>,ACADM,none,</t>
    <phoneticPr fontId="2"/>
  </si>
  <si>
    <t>報告書対象遺伝子:ACADM
報告書外解析対象遺伝子:ありません。</t>
    <phoneticPr fontId="2"/>
  </si>
  <si>
    <t>VLCAD欠損症</t>
    <phoneticPr fontId="2"/>
  </si>
  <si>
    <t>,ACADVL,none,</t>
    <phoneticPr fontId="2"/>
  </si>
  <si>
    <t>報告書対象遺伝子:ACADVL
報告書外解析対象遺伝子:ありません。</t>
    <phoneticPr fontId="2"/>
  </si>
  <si>
    <t>CPT1欠損症</t>
    <phoneticPr fontId="2"/>
  </si>
  <si>
    <t>,CPT1A,CPT2,SLC25A20,SLC22A5,</t>
    <phoneticPr fontId="2"/>
  </si>
  <si>
    <t>報告書対象遺伝子:CPT1A
報告書外解析対象遺伝子:CPT2,SLC25A20,SLC22A5</t>
    <phoneticPr fontId="2"/>
  </si>
  <si>
    <t>メープルシロップ尿症</t>
    <phoneticPr fontId="2"/>
  </si>
  <si>
    <t>,BCKDHA,BCKDHB,DBT,DLD,none,</t>
    <phoneticPr fontId="2"/>
  </si>
  <si>
    <t>報告書対象遺伝子:BCKDHA,BCKDHB,DBT,DLD
報告書外解析対象遺伝子:ありません。</t>
    <phoneticPr fontId="2"/>
  </si>
  <si>
    <t>メチルマロン酸血症</t>
    <phoneticPr fontId="2"/>
  </si>
  <si>
    <t>,MUT,PCCA,PCCB,ABCD4,HCFC1,LMBRD1,MMAA,MMAB,MMACHC,MMADHC,</t>
    <phoneticPr fontId="2"/>
  </si>
  <si>
    <t>報告書対象遺伝子:MUT,PCCA,PCCB
報告書外解析対象遺伝子:ABCD4,HCFC1,LMBRD1,MMAA,MMAB,MMACHC,MMADHC</t>
    <phoneticPr fontId="2"/>
  </si>
  <si>
    <t>プロピオン酸血症</t>
    <phoneticPr fontId="2"/>
  </si>
  <si>
    <t>,MUT,PCCA,PCCB,none,</t>
    <phoneticPr fontId="2"/>
  </si>
  <si>
    <t>報告書対象遺伝子:MUT,PCCA,PCCB
報告書外解析対象遺伝子:ありません。</t>
    <phoneticPr fontId="2"/>
  </si>
  <si>
    <t>メチルクロトニルグリシン尿症</t>
    <phoneticPr fontId="2"/>
  </si>
  <si>
    <t>,MCCC1,MCCC2,none,</t>
    <phoneticPr fontId="2"/>
  </si>
  <si>
    <t>報告書対象遺伝子:MCCC1,MCCC2
報告書外解析対象遺伝子:ありません。</t>
    <phoneticPr fontId="2"/>
  </si>
  <si>
    <t>,HADHA,HADHB,ACADVL,none,</t>
    <phoneticPr fontId="2"/>
  </si>
  <si>
    <t>報告書対象遺伝子:HADHA,HADHB,ACADVL
報告書外解析対象遺伝子:ありません。</t>
    <phoneticPr fontId="2"/>
  </si>
  <si>
    <t>尿素サイクル異常症</t>
    <phoneticPr fontId="2"/>
  </si>
  <si>
    <t>,OTC,NAGS,CPS1,SLC25A15,ARG1,ASS1,ASL,none,</t>
    <phoneticPr fontId="2"/>
  </si>
  <si>
    <t>報告書対象遺伝子:OTC,NAGS,CPS1,SLC25A15,ARG1,ASS1,ASL
報告書外解析対象遺伝子:ありません。</t>
    <phoneticPr fontId="2"/>
  </si>
  <si>
    <t>,OTC,none,</t>
    <phoneticPr fontId="2"/>
  </si>
  <si>
    <t>報告書対象遺伝子:OTC
報告書外解析対象遺伝子:ありません。</t>
    <phoneticPr fontId="2"/>
  </si>
  <si>
    <t>,CPS1,none,</t>
    <phoneticPr fontId="2"/>
  </si>
  <si>
    <t>報告書対象遺伝子:CPS1
報告書外解析対象遺伝子:ありません。</t>
    <phoneticPr fontId="2"/>
  </si>
  <si>
    <t>先天性銅代謝異常症</t>
    <phoneticPr fontId="2"/>
  </si>
  <si>
    <t>,ATP7B,none,</t>
    <phoneticPr fontId="2"/>
  </si>
  <si>
    <t>報告書対象遺伝子:ATP7B
報告書外解析対象遺伝子:ありません。</t>
    <phoneticPr fontId="2"/>
  </si>
  <si>
    <t>,ATP7A,none,</t>
    <phoneticPr fontId="2"/>
  </si>
  <si>
    <t>報告書対象遺伝子:ATP7A
報告書外解析対象遺伝子:ありません。</t>
    <phoneticPr fontId="2"/>
  </si>
  <si>
    <t>,ATP7A,ATP7B,none,</t>
    <phoneticPr fontId="2"/>
  </si>
  <si>
    <t>報告書対象遺伝子:ATP7A,ATP7B
報告書外解析対象遺伝子:ありません。</t>
    <phoneticPr fontId="2"/>
  </si>
  <si>
    <t>原発性免疫不全症候群</t>
    <phoneticPr fontId="2"/>
  </si>
  <si>
    <t>,IKBKG,NFKBIA(IKBA),IKBKB,ORAI1,none,</t>
    <phoneticPr fontId="2"/>
  </si>
  <si>
    <t>報告書対象遺伝子:IKBKG,NFKBIA(IKBA),IKBKB,ORAI1
報告書外解析対象遺伝子:ありません。
※IKBKGに関しては相同領域があるため、次世代シークエンサーに加え、long PCR後sanger法にてもバリアントを確認していますが、IKBKGのex3-ex10の大欠失の検出は不可能です。</t>
    <phoneticPr fontId="2"/>
  </si>
  <si>
    <t>,PRF1,UNC13D,STX11,STXBP2,FAAP24,SLC7A7,LYST,RAB27A,AP3B1,AP3D1,SH2D1A,XIAP(BIRC4),none,</t>
    <phoneticPr fontId="2"/>
  </si>
  <si>
    <t>報告書対象遺伝子:PRF1,UNC13D,STX11,STXBP2,FAAP24,SLC7A7,LYST,RAB27A,AP3B1,AP3D1,SH2D1A,XIAP(BIRC4)
報告書外解析対象遺伝子:ありません。
※白血球数が極端に少ないと検査が難しい場合があります。白血球数を特記事項にご記入下さい。</t>
    <phoneticPr fontId="2"/>
  </si>
  <si>
    <t>,FAS,FASLG,CASP8,CASP10,NRAS,KRAS,AIRE,FOXP3,IL2RA,CTLA4,LRBA,STAT3,SH2D1A,IKZF1,PIK3CD,PIK3R1,PRKCD,TNFAIP3,none,</t>
    <phoneticPr fontId="2"/>
  </si>
  <si>
    <t>報告書対象遺伝子:FAS,FASLG,CASP8,CASP10,NRAS,KRAS,AIRE,FOXP3,IL2RA,CTLA4,LRBA,STAT3,SH2D1A,IKZF1,PIK3CD,PIK3R1,PRKCD,TNFAIP3
報告書外解析対象遺伝子:ありません。</t>
    <phoneticPr fontId="2"/>
  </si>
  <si>
    <t>,IL10,IL10RA,IL10RB,NFAT5,TGFB1,RIPK1,FOXP3,IL2RA,CTLA4,LRBA,WAS,XIAP(BIRC4),CYBA,CYBB,NCF2,NCF4,TNFAIP3,none,</t>
    <phoneticPr fontId="2"/>
  </si>
  <si>
    <t>報告書対象遺伝子:IL10,IL10RA,IL10RB,NFAT5,TGFB1,RIPK1,FOXP3,IL2RA,CTLA4,LRBA,WAS,XIAP(BIRC4),CYBA,CYBB,NCF2,NCF4,TNFAIP3
報告書外解析対象遺伝子:ありません。</t>
    <phoneticPr fontId="2"/>
  </si>
  <si>
    <t>,CYBB,CYBA,NCF2,NCF4,G6PD,none,</t>
    <phoneticPr fontId="2"/>
  </si>
  <si>
    <t>報告書対象遺伝子:CYBB,CYBA,NCF2,NCF4,G6PD
報告書外解析対象遺伝子:ありません。</t>
    <phoneticPr fontId="2"/>
  </si>
  <si>
    <t>,IRAK4,MYD88,TIRAP,IKBKG,NFKBIA,IKBKB,RPSA,NKX2-5,RBCK1,none,</t>
    <phoneticPr fontId="2"/>
  </si>
  <si>
    <t>報告書対象遺伝子:IRAK4,MYD88,TIRAP,IKBKG,NFKBIA,IKBKB,RPSA,NKX2-5,RBCK1
報告書外解析対象遺伝子:ありません。
※IKBKGに関しては相同領域があるため、次世代シークエンサーに加え、long PCR後sanger法にてもバリアントを確認していますが、IKBKGのex3-ex10の大欠失の検出は不可能です。</t>
    <phoneticPr fontId="2"/>
  </si>
  <si>
    <t>,IL2RG,JAK3,IL7R,RAG1,RAG2,DCLRE1C,ADA,PNP,ZAP70,LIG4,NHEJ1,TBX1,none,</t>
    <phoneticPr fontId="2"/>
  </si>
  <si>
    <t>報告書対象遺伝子:IL2RG,JAK3,IL7R,RAG1,RAG2,DCLRE1C,ADA,PNP,ZAP70,LIG4,NHEJ1,TBX1
報告書外解析対象遺伝子:ありません。</t>
    <phoneticPr fontId="2"/>
  </si>
  <si>
    <t>,AK2,CORO1A,FOXN1,PRKDC,PTPRC,STAT5B,ORAI1,STIM1,MAGT1,RAC2,CHD7,SEMA3E,POLE,ATM,CD3D,CD3E,CD247,LAT,none,</t>
    <phoneticPr fontId="2"/>
  </si>
  <si>
    <t>報告書対象遺伝子:AK2,CORO1A,FOXN1,PRKDC,PTPRC,STAT5B,ORAI1,STIM1,MAGT1,RAC2,CHD7,SEMA3E,POLE,ATM,CD3D,CD3E,CD247,LAT
報告書外解析対象遺伝子:ありません。</t>
    <phoneticPr fontId="2"/>
  </si>
  <si>
    <t>,TAP1,TAP2,B2M,CIITA,RFXANK,RFX5,RFXAP,none,</t>
    <phoneticPr fontId="2"/>
  </si>
  <si>
    <t>報告書対象遺伝子:TAP1,TAP2,B2M,CIITA,RFXANK,RFX5,RFXAP
報告書外解析対象遺伝子:ありません。</t>
    <phoneticPr fontId="2"/>
  </si>
  <si>
    <t>,TNFSF12,TNFSF13,TNFRSF13B,TNFRSF13C,CD19,CR2,PLCG2,IKZF1,IKZF3,NFKB1,NFKB2,SEC61A1,IRF2BP2,ATP6AP1,ARHGEF1,SH3KBP1,DNMT3B,ZBTB24,CDCA7,HELLS,none,</t>
    <phoneticPr fontId="2"/>
  </si>
  <si>
    <t>報告書対象遺伝子:TNFSF12,TNFSF13,TNFRSF13B,TNFRSF13C,CD19,CR2,PLCG2,IKZF1,IKZF3,NFKB1,NFKB2,SEC61A1,IRF2BP2,ATP6AP1,ARHGEF1,SH3KBP1,DNMT3B,ZBTB24,CDCA7,HELLS
報告書外解析対象遺伝子:ありません。</t>
    <phoneticPr fontId="2"/>
  </si>
  <si>
    <t>,ICOS,PLCG2,LRBA,CTLA4,IL21R,MALT1,MSN,CARD11,BCL10,ITK,PIK3CD,PIK3R1,NFKB1,NFKB2,none,</t>
    <phoneticPr fontId="2"/>
  </si>
  <si>
    <t>報告書対象遺伝子:ICOS,PLCG2,LRBA,CTLA4,IL21R,MALT1,MSN,CARD11,BCL10,ITK,PIK3CD,PIK3R1,NFKB1,NFKB2
報告書外解析対象遺伝子:ありません。</t>
    <phoneticPr fontId="2"/>
  </si>
  <si>
    <t>,ELANE,HAX1,WAS,CSF3R,SRP54,CXCR4,none,</t>
    <phoneticPr fontId="2"/>
  </si>
  <si>
    <t>報告書対象遺伝子:ELANE,HAX1,WAS,CSF3R,SRP54,CXCR4
報告書外解析対象遺伝子:ありません。</t>
    <phoneticPr fontId="2"/>
  </si>
  <si>
    <t>,STAT3,TYK2,IL6R,ZNF341,ERBIN,TGFBR1,TGFBR2,SPINK5,PGM3,CARD11,DOCK8,none,</t>
    <phoneticPr fontId="2"/>
  </si>
  <si>
    <t>報告書対象遺伝子:STAT3,TYK2,IL6R,ZNF341,ERBIN,TGFBR1,TGFBR2,SPINK5,PGM3,CARD11,DOCK8
報告書外解析対象遺伝子:ありません。</t>
    <phoneticPr fontId="2"/>
  </si>
  <si>
    <t>,IL17RA,IL17F,STAT1,TRAF3IP2,RORC,AIRE,STAT3,IL12RB1,IL12B,CARD9,none,</t>
    <phoneticPr fontId="2"/>
  </si>
  <si>
    <t>報告書対象遺伝子:IL17RA,IL17F,STAT1,TRAF3IP2,RORC,AIRE,STAT3,IL12RB1,IL12B,CARD9
報告書外解析対象遺伝子:ありません。</t>
    <phoneticPr fontId="2"/>
  </si>
  <si>
    <t>,BTK,IGHM,IGLL1,CD79A,BLNK,PIK3CD,PIK3R1,TCF3,SLC39A7,TRNT1,IKZF1,IKZF3,none,</t>
    <phoneticPr fontId="2"/>
  </si>
  <si>
    <t>報告書対象遺伝子:BTK,IGHM,IGLL1,CD79A,BLNK,PIK3CD,PIK3R1,TCF3,SLC39A7,TRNT1,IKZF1,IKZF3
報告書外解析対象遺伝子:ありません。</t>
    <phoneticPr fontId="2"/>
  </si>
  <si>
    <t>,C1QA,C1QB,C1QC,C1R,C1S,C2,C3,C5,C6,C7,C8A,C8B,C9,CFB,CFI,CFP,MASP2,MBL2,none,</t>
    <phoneticPr fontId="2"/>
  </si>
  <si>
    <t>報告書対象遺伝子:C1QA,C1QB,C1QC,C1R,C1S,C2,C3,C5,C6,C7,C8A,C8B,C9,CFB,CFI,CFP,MASP2,MBL2
報告書外解析対象遺伝子:ありません。</t>
    <phoneticPr fontId="2"/>
  </si>
  <si>
    <t>,SERPING1,F12,ANGPT1,PLG,CD55,CD59,none,</t>
    <phoneticPr fontId="2"/>
  </si>
  <si>
    <t>報告書対象遺伝子:SERPING1,F12,ANGPT1,PLG,CD55,CD59
報告書外解析対象遺伝子:ありません。</t>
    <phoneticPr fontId="2"/>
  </si>
  <si>
    <t>,STAT1,STAT2,IRF7,IFNAR1,FCGR3A,IFIH1,TLR3,TBK1,DBR1,IRF8,MCM4,TMC6,TMC8,CXCR4,none,</t>
    <phoneticPr fontId="2"/>
  </si>
  <si>
    <t>報告書対象遺伝子:STAT1,STAT2,IRF7,IFNAR1,FCGR3A,IFIH1,TLR3,TBK1,DBR1,IRF8,MCM4,TMC6,TMC8,CXCR4
報告書外解析対象遺伝子:ありません。</t>
    <phoneticPr fontId="2"/>
  </si>
  <si>
    <t>,IL12RB1,IL12B,IL12RB2,IL23R,IFNGR1,IFNGR2,STAT1,CYBB,IRF8,TYK2,RORC,JAK1,IKBKG,GATA2,none,</t>
    <phoneticPr fontId="2"/>
  </si>
  <si>
    <t>報告書対象遺伝子:IL12RB1,IL12B,IL12RB2,IL23R,IFNGR1,IFNGR2,STAT1,CYBB,IRF8,TYK2,RORC,JAK1,IKBKG,GATA2
報告書外解析対象遺伝子:ありません。
※IKBKGに関しては相同領域があるため、次世代シークエンサーに加え、long PCR後sanger法にてもバリアントを確認していますが、IKBKGのex3-ex10の大欠失の検出は不可能です。</t>
    <phoneticPr fontId="2"/>
  </si>
  <si>
    <t>,CD40LG,AICDA,CD40,UNG,INO80,PIK3CD,PIK3R1,PTEN,IKBKG,none,</t>
    <phoneticPr fontId="2"/>
  </si>
  <si>
    <t>報告書対象遺伝子:CD40LG,AICDA,CD40,UNG,INO80,PIK3CD,PIK3R1,PTEN,IKBKG
報告書外解析対象遺伝子:ありません。
※IKBKGに関しては相同領域があるため、次世代シークエンサーに加え、long PCR後sanger法にてもバリアントを確認していますが、IKBKGのex3-ex10の大欠失の検出は不可能です。</t>
    <phoneticPr fontId="2"/>
  </si>
  <si>
    <t>,FOXP3,IL2RA,IL2RB,CTLA4,LRBA,STAT3,FERMT1,STAT1,STAT5B,none,</t>
    <phoneticPr fontId="2"/>
  </si>
  <si>
    <t>報告書対象遺伝子:FOXP3,IL2RA,IL2RB,CTLA4,LRBA,STAT3,FERMT1,STAT1,STAT5B
報告書外解析対象遺伝子:ありません。</t>
    <phoneticPr fontId="2"/>
  </si>
  <si>
    <t>,WAS,ARPC1B,CDC42,WIPF1,none,</t>
    <phoneticPr fontId="2"/>
  </si>
  <si>
    <t>報告書対象遺伝子:WAS,ARPC1B,CDC42,WIPF1
報告書外解析対象遺伝子:ありません。</t>
    <phoneticPr fontId="2"/>
  </si>
  <si>
    <t>,DKC1,TERC,TERT,TINF2,RTEL1,ACD,WRAP53,PARN,CTC1,DCLRE1C,none,</t>
    <phoneticPr fontId="2"/>
  </si>
  <si>
    <t>報告書対象遺伝子:DKC1,TERC,TERT,TINF2,RTEL1,ACD,WRAP53,PARN,CTC1,DCLRE1C
報告書外解析対象遺伝子:ありません。</t>
    <phoneticPr fontId="2"/>
  </si>
  <si>
    <t>,SH2D1A,XIAP,CD27,RASGRP1,CARMIL2,MAGT1,PRKCD,STK4,ITK,ZAP70,MCM4,PIK3CD,PIK3R1,NFKB1,CTLA4,PRF1,STXBP2,FAS,none,</t>
    <phoneticPr fontId="2"/>
  </si>
  <si>
    <t>報告書対象遺伝子:SH2D1A,XIAP,CD27,RASGRP1,CARMIL2,MAGT1,PRKCD,STK4,ITK,ZAP70,MCM4,PIK3CD,PIK3R1,NFKB1,CTLA4,PRF1,STXBP2,FAS
報告書外解析対象遺伝子:ありません。</t>
    <phoneticPr fontId="2"/>
  </si>
  <si>
    <t>,GATA2,CSF2RA,CSF2RB,IRF7,IRF8,none,</t>
    <phoneticPr fontId="2"/>
  </si>
  <si>
    <t>報告書対象遺伝子:GATA2,CSF2RA,CSF2RB,IRF7,IRF8
報告書外解析対象遺伝子:ありません。</t>
    <phoneticPr fontId="2"/>
  </si>
  <si>
    <t>,SMARCAL1,RNU4ATAC,EXTL3,none,</t>
    <phoneticPr fontId="2"/>
  </si>
  <si>
    <t>報告書対象遺伝子:SMARCAL1,RNU4ATAC,EXTL3
報告書外解析対象遺伝子:ありません。</t>
    <phoneticPr fontId="2"/>
  </si>
  <si>
    <t>,ATM,MRE11,NBN,RAD50,LIG4,NHEJ1,DCLRE1C,PRKDC,DNMT3B,ZBTB24,CDCA7,HELLS,RNF168,MCM4,BLM,none,</t>
    <phoneticPr fontId="2"/>
  </si>
  <si>
    <t>報告書対象遺伝子:ATM,MRE11,NBN,RAD50,LIG4,NHEJ1,DCLRE1C,PRKDC,DNMT3B,ZBTB24,CDCA7,HELLS,RNF168,MCM4,BLM
報告書外解析対象遺伝子:ありません。</t>
    <phoneticPr fontId="2"/>
  </si>
  <si>
    <t>,ITGB2,SLC35C1,FERMT3,RASGRP2,none,</t>
    <phoneticPr fontId="2"/>
  </si>
  <si>
    <t>報告書対象遺伝子:ITGB2,SLC35C1,FERMT3,RASGRP2
報告書外解析対象遺伝子:ありません。</t>
    <phoneticPr fontId="2"/>
  </si>
  <si>
    <t>,RAC2,ACTB,FPR1,CTSC,WDR1,MKL1,SLC11A1,CEBPE,G6PD,MPO,none,</t>
    <phoneticPr fontId="2"/>
  </si>
  <si>
    <t>報告書対象遺伝子:RAC2,ACTB,FPR1,CTSC,WDR1,MKL1,SLC11A1,CEBPE,G6PD,MPO
報告書外解析対象遺伝子:ありません。</t>
    <phoneticPr fontId="2"/>
  </si>
  <si>
    <t>,SBDS,none,</t>
    <phoneticPr fontId="2"/>
  </si>
  <si>
    <t>報告書対象遺伝子:SBDS
報告書外解析対象遺伝子:ありません。
※相同領域があるため、long PCRを行っています。</t>
    <phoneticPr fontId="2"/>
  </si>
  <si>
    <t>高IgD症候群</t>
    <phoneticPr fontId="2"/>
  </si>
  <si>
    <t>,MVK,MEFV,TNFRSF1A,TNFAIP3,NOD2,</t>
    <phoneticPr fontId="2"/>
  </si>
  <si>
    <t>報告書対象遺伝子:MVK
報告書外解析対象遺伝子:MEFV,TNFRSF1A,TNFAIP3,NOD2</t>
    <phoneticPr fontId="2"/>
  </si>
  <si>
    <t>化膿性無菌性関節炎･壊疽性膿皮症･アクネ症候群</t>
    <phoneticPr fontId="2"/>
  </si>
  <si>
    <t>,PSTPIP1,none,</t>
    <phoneticPr fontId="2"/>
  </si>
  <si>
    <t>報告書対象遺伝子:PSTPIP1
報告書外解析対象遺伝子:ありません。</t>
    <phoneticPr fontId="2"/>
  </si>
  <si>
    <t>クリオピリン関連周期熱症候群</t>
    <phoneticPr fontId="2"/>
  </si>
  <si>
    <t>,NLRP3,NLRC4,PLCG2,NLRP12,</t>
    <phoneticPr fontId="2"/>
  </si>
  <si>
    <t>報告書対象遺伝子:NLRP3
報告書外解析対象遺伝子:NLRC4,PLCG2,NLRP12</t>
    <phoneticPr fontId="2"/>
  </si>
  <si>
    <t>遺伝性自己炎症疾患</t>
    <phoneticPr fontId="2"/>
  </si>
  <si>
    <t>,ADA2,NLRC4,TNFAIP3,MEFV,TNFRSF1A,NLRP3,NLRP12,MVK,PLCG2,NOD2,</t>
    <phoneticPr fontId="2"/>
  </si>
  <si>
    <t>報告書対象遺伝子:ADA2,NLRC4,TNFAIP3
報告書外解析対象遺伝子:MEFV,TNFRSF1A,NLRP3,NLRP12,MVK,PLCG2,NOD2</t>
    <phoneticPr fontId="2"/>
  </si>
  <si>
    <t>,DMD,none,</t>
    <phoneticPr fontId="2"/>
  </si>
  <si>
    <t>報告書対象遺伝子:DMD
報告書外解析対象遺伝子:ありません。
※DMDに関しましては先にMLPA法をお勧めしております。MLPA法で単一エクソン欠失の結果となり、当該エクソン内のシークエンス異常の可能性を調べる目的の場合は、そのMLPA法の結果を備考欄にご記載ください。</t>
    <phoneticPr fontId="2"/>
  </si>
  <si>
    <t>低ホスファターゼ症</t>
    <phoneticPr fontId="2"/>
  </si>
  <si>
    <t>,ALPL,none,</t>
    <phoneticPr fontId="2"/>
  </si>
  <si>
    <t>報告書対象遺伝子:ALPL
報告書外解析対象遺伝子:ありません。</t>
    <phoneticPr fontId="2"/>
  </si>
  <si>
    <t>ファイファー症候群</t>
    <phoneticPr fontId="2"/>
  </si>
  <si>
    <t>,FGFR2,FGFR1,FGFR3,</t>
    <phoneticPr fontId="2"/>
  </si>
  <si>
    <t>報告書対象遺伝子:FGFR2,FGFR1
報告書外解析対象遺伝子:FGFR3</t>
    <phoneticPr fontId="2"/>
  </si>
  <si>
    <t>クルーゾン症候群</t>
    <phoneticPr fontId="2"/>
  </si>
  <si>
    <t>,FGFR2,FGFR3,FGFR1,</t>
    <phoneticPr fontId="2"/>
  </si>
  <si>
    <t>報告書対象遺伝子:FGFR2,FGFR3
報告書外解析対象遺伝子:FGFR1</t>
    <phoneticPr fontId="2"/>
  </si>
  <si>
    <t>アントレー・ビクスラー症候群</t>
    <phoneticPr fontId="2"/>
  </si>
  <si>
    <t>,POR,none,</t>
    <phoneticPr fontId="2"/>
  </si>
  <si>
    <t>報告書対象遺伝子:POR
報告書外解析対象遺伝子:ありません。</t>
    <phoneticPr fontId="2"/>
  </si>
  <si>
    <t>アペール症候群</t>
    <phoneticPr fontId="2"/>
  </si>
  <si>
    <t>,FGFR2,none,</t>
    <phoneticPr fontId="2"/>
  </si>
  <si>
    <t>報告書対象遺伝子:FGFR2
報告書外解析対象遺伝子:ありません。</t>
    <phoneticPr fontId="2"/>
  </si>
  <si>
    <t>ロスムンド・トムソン症候群</t>
    <phoneticPr fontId="2"/>
  </si>
  <si>
    <t>,RECQL4,WRN,ATM,USB1,DKC1,TERT,NOP10,NHP2,BLM,TOP3A,RMI1,RMI2,</t>
    <phoneticPr fontId="2"/>
  </si>
  <si>
    <t>報告書対象遺伝子:RECQL4
報告書外解析対象遺伝子:WRN,ATM,USB1,DKC1,TERT,NOP10,NHP2,BLM,TOP3A,RMI1,RMI2</t>
    <phoneticPr fontId="2"/>
  </si>
  <si>
    <t>ペリー症候群</t>
    <phoneticPr fontId="2"/>
  </si>
  <si>
    <t>,DCTN1,none,</t>
    <phoneticPr fontId="2"/>
  </si>
  <si>
    <t>報告書対象遺伝子:DCTN1
報告書外解析対象遺伝子:ありません。</t>
    <phoneticPr fontId="2"/>
  </si>
  <si>
    <t>PCDH19関連症候群</t>
    <phoneticPr fontId="2"/>
  </si>
  <si>
    <t>,PCDH19,none,</t>
    <phoneticPr fontId="2"/>
  </si>
  <si>
    <t>報告書対象遺伝子:PCDH19
報告書外解析対象遺伝子:ありません。</t>
    <phoneticPr fontId="2"/>
  </si>
  <si>
    <t>副腎皮質刺激ホルモン不応症</t>
    <phoneticPr fontId="2"/>
  </si>
  <si>
    <t>,MC2R,MRAP,AAAS,none,</t>
    <phoneticPr fontId="2"/>
  </si>
  <si>
    <t>報告書対象遺伝子:MC2R,MRAP,AAAS
報告書外解析対象遺伝子:ありません。</t>
    <phoneticPr fontId="2"/>
  </si>
  <si>
    <t>DYT1ジストニア</t>
    <phoneticPr fontId="2"/>
  </si>
  <si>
    <t>,TOR1A,none,</t>
    <phoneticPr fontId="2"/>
  </si>
  <si>
    <t>報告書対象遺伝子:TOR1A
報告書外解析対象遺伝子:ありません。</t>
    <phoneticPr fontId="2"/>
  </si>
  <si>
    <t>DYT6ジストニア_PTD</t>
  </si>
  <si>
    <t>DYT6ジストニア_PTD</t>
    <phoneticPr fontId="2"/>
  </si>
  <si>
    <t>,THAP1,none,</t>
    <phoneticPr fontId="2"/>
  </si>
  <si>
    <t>報告書対象遺伝子:THAP1
報告書外解析対象遺伝子:ありません。</t>
    <phoneticPr fontId="2"/>
  </si>
  <si>
    <t>DYT8ジストニア_PNKD1</t>
  </si>
  <si>
    <t>DYT8ジストニア_PNKD1</t>
    <phoneticPr fontId="2"/>
  </si>
  <si>
    <t>,PNKD,none,</t>
    <phoneticPr fontId="2"/>
  </si>
  <si>
    <t>報告書対象遺伝子:PNKD
報告書外解析対象遺伝子:ありません。</t>
    <phoneticPr fontId="2"/>
  </si>
  <si>
    <t>DYT11ジストニア_MDS</t>
  </si>
  <si>
    <t>DYT11ジストニア_MDS</t>
    <phoneticPr fontId="2"/>
  </si>
  <si>
    <t>,SGCE,none,</t>
    <phoneticPr fontId="2"/>
  </si>
  <si>
    <t>報告書対象遺伝子:SGCE
報告書外解析対象遺伝子:ありません。</t>
    <phoneticPr fontId="2"/>
  </si>
  <si>
    <t>DYT12_RDP_AHC_CAPOS</t>
  </si>
  <si>
    <t>DYT12_RDP_AHC_CAPOS</t>
    <phoneticPr fontId="2"/>
  </si>
  <si>
    <t>,ATP1A3,none,</t>
    <phoneticPr fontId="2"/>
  </si>
  <si>
    <t>報告書対象遺伝子:ATP1A3
報告書外解析対象遺伝子:ありません。</t>
    <phoneticPr fontId="2"/>
  </si>
  <si>
    <t>パントテン酸キナーゼ関連神経変性症_NBIA1</t>
  </si>
  <si>
    <t>パントテン酸キナーゼ関連神経変性症_NBIA1</t>
    <phoneticPr fontId="2"/>
  </si>
  <si>
    <t>,PANK2,none,</t>
    <phoneticPr fontId="2"/>
  </si>
  <si>
    <t>報告書対象遺伝子:PANK2
報告書外解析対象遺伝子:ありません。</t>
    <phoneticPr fontId="2"/>
  </si>
  <si>
    <t>TNF受容体関連周期性症候群</t>
    <phoneticPr fontId="2"/>
  </si>
  <si>
    <t>,TNFRSF1A,none,</t>
    <phoneticPr fontId="2"/>
  </si>
  <si>
    <t>報告書対象遺伝子:TNFRSF1A
報告書外解析対象遺伝子:ありません。</t>
    <phoneticPr fontId="2"/>
  </si>
  <si>
    <t>,PSMB8,none,</t>
    <phoneticPr fontId="2"/>
  </si>
  <si>
    <t>報告書対象遺伝子:PSMB8
報告書外解析対象遺伝子:ありません。</t>
    <phoneticPr fontId="2"/>
  </si>
  <si>
    <t>家族性地中海熱</t>
    <phoneticPr fontId="2"/>
  </si>
  <si>
    <t>,MEFV,none,</t>
    <phoneticPr fontId="2"/>
  </si>
  <si>
    <t>報告書対象遺伝子:MEFV
報告書外解析対象遺伝子:ありません。</t>
    <phoneticPr fontId="2"/>
  </si>
  <si>
    <t>ソトス症候群</t>
    <phoneticPr fontId="2"/>
  </si>
  <si>
    <t>,NSD1,NFIX,</t>
    <phoneticPr fontId="2"/>
  </si>
  <si>
    <t>報告書対象遺伝子:NSD1
報告書外解析対象遺伝子:NFIX</t>
    <phoneticPr fontId="2"/>
  </si>
  <si>
    <t>CPT2欠損症</t>
    <phoneticPr fontId="2"/>
  </si>
  <si>
    <t>,CPT2,CPT1A,SLC25A20,SLC22A5,</t>
    <phoneticPr fontId="2"/>
  </si>
  <si>
    <t>報告書対象遺伝子:CPT2
報告書外解析対象遺伝子:CPT1A,SLC25A20,SLC22A5</t>
    <phoneticPr fontId="2"/>
  </si>
  <si>
    <t>CACT欠損症</t>
    <phoneticPr fontId="2"/>
  </si>
  <si>
    <t>,SLC25A20,CPT1A,CPT2,SLC22A5,</t>
    <phoneticPr fontId="2"/>
  </si>
  <si>
    <t>報告書対象遺伝子:SLC25A20
報告書外解析対象遺伝子:CPT1A,CPT2,SLC22A5</t>
    <phoneticPr fontId="2"/>
  </si>
  <si>
    <t>シトリン欠損症</t>
    <phoneticPr fontId="2"/>
  </si>
  <si>
    <t>,SLC25A13,ASS1,ASL,</t>
    <phoneticPr fontId="2"/>
  </si>
  <si>
    <t>非ケトーシス型高グリシン血症</t>
    <phoneticPr fontId="2"/>
  </si>
  <si>
    <t>,GLDC,AMT,GCSH,DLD,</t>
    <phoneticPr fontId="2"/>
  </si>
  <si>
    <t>報告書対象遺伝子:GLDC,AMT,GCSH
報告書外解析対象遺伝子:DLD</t>
    <phoneticPr fontId="2"/>
  </si>
  <si>
    <t>,ACAT1,OXCT1,SLC16A1,HSD17B10,</t>
    <phoneticPr fontId="2"/>
  </si>
  <si>
    <t>報告書対象遺伝子:ACAT1
報告書外解析対象遺伝子:OXCT1,SLC16A1,HSD17B10</t>
    <phoneticPr fontId="2"/>
  </si>
  <si>
    <t>メチルグルタコン酸血症</t>
    <phoneticPr fontId="2"/>
  </si>
  <si>
    <t>グルタル酸血症２型</t>
    <phoneticPr fontId="2"/>
  </si>
  <si>
    <t>,ETFA,ETFB,ETFDH,FLAD1,SLC25A32,SLC52A1,SLC52A2,SLC52A3,</t>
    <phoneticPr fontId="2"/>
  </si>
  <si>
    <t>報告書対象遺伝子:ETFA,ETFB,ETFDH
報告書外解析対象遺伝子:FLAD1,SLC25A32,SLC52A1,SLC52A2,SLC52A3</t>
    <phoneticPr fontId="2"/>
  </si>
  <si>
    <t>先天性副腎低形成症</t>
    <phoneticPr fontId="2"/>
  </si>
  <si>
    <t>,NR0B1,NR5A1,</t>
    <phoneticPr fontId="2"/>
  </si>
  <si>
    <t>報告書対象遺伝子:NR0B1
報告書外解析対象遺伝子:NR5A1</t>
    <phoneticPr fontId="2"/>
  </si>
  <si>
    <t>,ATRX,none,</t>
    <phoneticPr fontId="2"/>
  </si>
  <si>
    <t>報告書対象遺伝子:ATRX
報告書外解析対象遺伝子:ありません。</t>
    <phoneticPr fontId="2"/>
  </si>
  <si>
    <t>軟骨無形成症</t>
    <phoneticPr fontId="2"/>
  </si>
  <si>
    <t>,FGFR3,none,</t>
    <phoneticPr fontId="2"/>
  </si>
  <si>
    <t>報告書対象遺伝子:FGFR3
報告書外解析対象遺伝子:ありません。</t>
    <phoneticPr fontId="2"/>
  </si>
  <si>
    <t>ラフォラ病</t>
    <phoneticPr fontId="2"/>
  </si>
  <si>
    <t>,EPM2A,NHLRC1,none,</t>
    <phoneticPr fontId="2"/>
  </si>
  <si>
    <t>報告書対象遺伝子:EPM2A,NHLRC1
報告書外解析対象遺伝子:ありません。</t>
    <phoneticPr fontId="2"/>
  </si>
  <si>
    <t>セピアプテリン還元酵素欠損症</t>
    <phoneticPr fontId="2"/>
  </si>
  <si>
    <t>,SPR,none,</t>
    <phoneticPr fontId="2"/>
  </si>
  <si>
    <t>報告書対象遺伝子:SPR
報告書外解析対象遺伝子:ありません。</t>
    <phoneticPr fontId="2"/>
  </si>
  <si>
    <t>,DDC,none,</t>
    <phoneticPr fontId="2"/>
  </si>
  <si>
    <t>報告書対象遺伝子:DDC
報告書外解析対象遺伝子:ありません。</t>
    <phoneticPr fontId="2"/>
  </si>
  <si>
    <t>オスラー病</t>
    <phoneticPr fontId="2"/>
  </si>
  <si>
    <t>,ENG,ACVRL1,SMAD4,BMPR2,</t>
    <phoneticPr fontId="2"/>
  </si>
  <si>
    <t>報告書対象遺伝子:ENG,ACVRL1,SMAD4
報告書外解析対象遺伝子:BMPR2</t>
    <phoneticPr fontId="2"/>
  </si>
  <si>
    <t>CFC症候群</t>
    <phoneticPr fontId="2"/>
  </si>
  <si>
    <t>,KRAS,BRAF,MAP2K1,MAP2K2,HRAS,</t>
    <phoneticPr fontId="2"/>
  </si>
  <si>
    <t>報告書対象遺伝子:KRAS,BRAF,MAP2K1,MAP2K2
報告書外解析対象遺伝子:HRAS</t>
    <phoneticPr fontId="2"/>
  </si>
  <si>
    <t>コステロ症候群</t>
    <phoneticPr fontId="2"/>
  </si>
  <si>
    <t>,HRAS,KRAS,BRAF,MAP2K1,MAP2K2,</t>
    <phoneticPr fontId="2"/>
  </si>
  <si>
    <t>報告書対象遺伝子:HRAS
報告書外解析対象遺伝子:KRAS,BRAF,MAP2K1,MAP2K2</t>
    <phoneticPr fontId="2"/>
  </si>
  <si>
    <t>チャージ症候群</t>
    <phoneticPr fontId="2"/>
  </si>
  <si>
    <t>,CHD7,none,</t>
    <phoneticPr fontId="2"/>
  </si>
  <si>
    <t>報告書対象遺伝子:CHD7
報告書外解析対象遺伝子:ありません。</t>
    <phoneticPr fontId="2"/>
  </si>
  <si>
    <t>リジン尿性蛋白不耐症</t>
    <phoneticPr fontId="2"/>
  </si>
  <si>
    <t>,SLC7A7,none,</t>
    <phoneticPr fontId="2"/>
  </si>
  <si>
    <t>報告書対象遺伝子:SLC7A7
報告書外解析対象遺伝子:ありません。</t>
    <phoneticPr fontId="2"/>
  </si>
  <si>
    <t>ブラウ症候群</t>
    <phoneticPr fontId="2"/>
  </si>
  <si>
    <t>,NOD2,none,</t>
    <phoneticPr fontId="2"/>
  </si>
  <si>
    <t>報告書対象遺伝子:NOD2
報告書外解析対象遺伝子:ありません。</t>
    <phoneticPr fontId="2"/>
  </si>
  <si>
    <t>瀬川病</t>
    <phoneticPr fontId="2"/>
  </si>
  <si>
    <t>,GCH1,none,</t>
    <phoneticPr fontId="2"/>
  </si>
  <si>
    <t>報告書対象遺伝子:GCH1
報告書外解析対象遺伝子:ありません。</t>
    <phoneticPr fontId="2"/>
  </si>
  <si>
    <t>鰓耳腎症候群</t>
    <phoneticPr fontId="2"/>
  </si>
  <si>
    <t>,EYA1,SIX1,SALL1,</t>
    <phoneticPr fontId="2"/>
  </si>
  <si>
    <t>報告書対象遺伝子:EYA1,SIX1
報告書外解析対象遺伝子:SALL1</t>
    <phoneticPr fontId="2"/>
  </si>
  <si>
    <t>ヤング・シンプソン症候群</t>
    <phoneticPr fontId="2"/>
  </si>
  <si>
    <t>,KAT6B,none,</t>
    <phoneticPr fontId="2"/>
  </si>
  <si>
    <t>報告書対象遺伝子:KAT6B
報告書外解析対象遺伝子:ありません。</t>
    <phoneticPr fontId="2"/>
  </si>
  <si>
    <t>先天性腎性尿崩症</t>
    <phoneticPr fontId="2"/>
  </si>
  <si>
    <t>,AVPR2,AQP2,AVP,</t>
    <phoneticPr fontId="2"/>
  </si>
  <si>
    <t>報告書対象遺伝子:AVPR2,AQP2
報告書外解析対象遺伝子:AVP</t>
    <phoneticPr fontId="2"/>
  </si>
  <si>
    <t>ビタミンD依存性くる病_骨軟化症</t>
  </si>
  <si>
    <t>ビタミンD依存性くる病_骨軟化症</t>
    <phoneticPr fontId="2"/>
  </si>
  <si>
    <t>,CYP27B1,VDR,CYP3A4,CYP2R1,</t>
    <phoneticPr fontId="2"/>
  </si>
  <si>
    <t>報告書対象遺伝子:CYP27B1,VDR
報告書外解析対象遺伝子:CYP3A4,CYP2R1</t>
    <phoneticPr fontId="2"/>
  </si>
  <si>
    <t>,LMX1B,none,</t>
    <phoneticPr fontId="2"/>
  </si>
  <si>
    <t>報告書対象遺伝子:LMX1B
報告書外解析対象遺伝子:ありません。</t>
    <phoneticPr fontId="2"/>
  </si>
  <si>
    <t>グルコーストランスポーター1欠損症</t>
    <phoneticPr fontId="2"/>
  </si>
  <si>
    <t>,SLC2A1,none,</t>
    <phoneticPr fontId="2"/>
  </si>
  <si>
    <t>報告書対象遺伝子:SLC2A1
報告書外解析対象遺伝子:ありません。</t>
    <phoneticPr fontId="2"/>
  </si>
  <si>
    <t>甲状腺ホルモン不応症</t>
    <phoneticPr fontId="2"/>
  </si>
  <si>
    <t>,THRB,none,</t>
    <phoneticPr fontId="2"/>
  </si>
  <si>
    <t>報告書対象遺伝子:THRB
報告書外解析対象遺伝子:ありません。</t>
    <phoneticPr fontId="2"/>
  </si>
  <si>
    <t>ウィーバー症候群</t>
    <phoneticPr fontId="2"/>
  </si>
  <si>
    <t>,EZH2,none,</t>
    <phoneticPr fontId="2"/>
  </si>
  <si>
    <t>報告書対象遺伝子:EZH2
報告書外解析対象遺伝子:ありません。</t>
    <phoneticPr fontId="2"/>
  </si>
  <si>
    <t>コフィン・ローリー症候群</t>
    <phoneticPr fontId="2"/>
  </si>
  <si>
    <t>,RPS6KA3,none,</t>
    <phoneticPr fontId="2"/>
  </si>
  <si>
    <t>報告書対象遺伝子:RPS6KA3
報告書外解析対象遺伝子:ありません。</t>
    <phoneticPr fontId="2"/>
  </si>
  <si>
    <t>モワット・ウィルソン症候群</t>
    <phoneticPr fontId="2"/>
  </si>
  <si>
    <t>,ZEB2,none,</t>
    <phoneticPr fontId="2"/>
  </si>
  <si>
    <t>報告書対象遺伝子:ZEB2
報告書外解析対象遺伝子:ありません。</t>
    <phoneticPr fontId="2"/>
  </si>
  <si>
    <t>,G6PC,SLC37A4,AGL,PYGL,PHKA2,PHKB,PHKG2,GBE1,GYS2,</t>
    <phoneticPr fontId="2"/>
  </si>
  <si>
    <t>報告書対象遺伝子:G6PC,SLC37A4,AGL,PYGL,PHKA2,PHKB,PHKG2,GBE1
報告書外解析対象遺伝子:GYS2</t>
    <phoneticPr fontId="2"/>
  </si>
  <si>
    <t>,AGL,GBE1,PHKA1,GYS1,PYGM,PFKM,PGK1,PGAM2,LDHA,ALDOA,ENO3,PGM1,</t>
    <phoneticPr fontId="2"/>
  </si>
  <si>
    <t>報告書対象遺伝子:AGL,GBE1,PHKA1
報告書外解析対象遺伝子:GYS1,PYGM,PFKM,PGK1,PGAM2,LDHA,ALDOA,ENO3,PGM1</t>
    <phoneticPr fontId="2"/>
  </si>
  <si>
    <t>先天性プロテインC欠乏症</t>
    <phoneticPr fontId="2"/>
  </si>
  <si>
    <t>,PROC,none,</t>
    <phoneticPr fontId="2"/>
  </si>
  <si>
    <t>報告書対象遺伝子:PROC
報告書外解析対象遺伝子:ありません。</t>
    <phoneticPr fontId="2"/>
  </si>
  <si>
    <t>先天性アンチトロンビン欠乏症</t>
    <phoneticPr fontId="2"/>
  </si>
  <si>
    <t>,SERPINC1,none,</t>
    <phoneticPr fontId="2"/>
  </si>
  <si>
    <t>報告書対象遺伝子:SERPINC1
報告書外解析対象遺伝子:ありません。</t>
    <phoneticPr fontId="2"/>
  </si>
  <si>
    <t>ドラベ症候群</t>
    <phoneticPr fontId="2"/>
  </si>
  <si>
    <t>,SCN1A,SCN1B,SCN2A,GABRG2,none,</t>
    <phoneticPr fontId="2"/>
  </si>
  <si>
    <t>報告書対象遺伝子:SCN1A,SCN1B,SCN2A,GABRG2
報告書外解析対象遺伝子:ありません。</t>
    <phoneticPr fontId="2"/>
  </si>
  <si>
    <t>コフィン・シリス症候群</t>
    <phoneticPr fontId="2"/>
  </si>
  <si>
    <t>,SMARCB1,SMARCA4,SMARCE1,ARID1A,ARID1B,PHF6,SOX11,none,</t>
    <phoneticPr fontId="2"/>
  </si>
  <si>
    <t>報告書対象遺伝子:SMARCB1,SMARCA4,SMARCE1,ARID1A,ARID1B,PHF6,SOX11
報告書外解析対象遺伝子:ありません。</t>
    <phoneticPr fontId="2"/>
  </si>
  <si>
    <t>歌舞伎症候群</t>
    <phoneticPr fontId="2"/>
  </si>
  <si>
    <t>,KMT2D,KDM6A,none,</t>
    <phoneticPr fontId="2"/>
  </si>
  <si>
    <t>報告書対象遺伝子:KMT2D,KDM6A
報告書外解析対象遺伝子:ありません。</t>
    <phoneticPr fontId="2"/>
  </si>
  <si>
    <t>,SFTPB,SFTPC,ABCA3,CSF2RA,CSF2RB,NKX2-1,FOXF1,GATA2,OAS1,MARS1,FARSB,FARSA,TBX4,</t>
    <phoneticPr fontId="2"/>
  </si>
  <si>
    <t>報告書対象遺伝子:SFTPB,SFTPC,ABCA3,CSF2RA,CSF2RB
報告書外解析対象遺伝子:NKX2-1,FOXF1,GATA2,OAS1,MARS1,FARSB,FARSA,TBX4</t>
    <phoneticPr fontId="2"/>
  </si>
  <si>
    <t>ヌーナン症候群</t>
    <phoneticPr fontId="2"/>
  </si>
  <si>
    <t>,PTPN11,SOS1,RAF1,RIT1,KRAS,NRAS,SHOC2,CBL,BRAF,HRAS,MAP2K1,MAP2K2,</t>
    <phoneticPr fontId="2"/>
  </si>
  <si>
    <t>報告書対象遺伝子:PTPN11,SOS1,RAF1,RIT1,KRAS,NRAS,SHOC2,CBL,BRAF
報告書外解析対象遺伝子:HRAS,MAP2K1,MAP2K2</t>
    <phoneticPr fontId="2"/>
  </si>
  <si>
    <t>骨形成不全症</t>
    <phoneticPr fontId="2"/>
  </si>
  <si>
    <t>古典型エーラス・ダンロス症候群</t>
    <phoneticPr fontId="2"/>
  </si>
  <si>
    <t>,COL5A1,COL5A2,COL1A1,COL1A2,PLOD1,ADAMTS2,CHST14,FKBP14,TNXB,</t>
    <phoneticPr fontId="2"/>
  </si>
  <si>
    <t>報告書対象遺伝子:COL5A1,COL5A2
報告書外解析対象遺伝子:COL1A1,COL1A2,PLOD1,ADAMTS2,CHST14,FKBP14,TNXB
※TNXBの一部に相同領域があるため一部long PCRを行っています。</t>
    <phoneticPr fontId="2"/>
  </si>
  <si>
    <t>非典型溶血性尿毒症症候群</t>
    <phoneticPr fontId="2"/>
  </si>
  <si>
    <t>,CFH,CFI,CD46,C3,CFB,THBD,DGKE,CFHR5,</t>
    <phoneticPr fontId="2"/>
  </si>
  <si>
    <t>報告書対象遺伝子:CFH,CFI,CD46,C3,CFB,THBD,DGKE
報告書外解析対象遺伝子:CFHR5</t>
    <phoneticPr fontId="2"/>
  </si>
  <si>
    <t>アルポート症候群</t>
    <phoneticPr fontId="2"/>
  </si>
  <si>
    <t>,COL4A3,COL4A4,COL4A5,none,</t>
    <phoneticPr fontId="2"/>
  </si>
  <si>
    <t>報告書対象遺伝子:COL4A3,COL4A4,COL4A5
報告書外解析対象遺伝子:ありません。</t>
    <phoneticPr fontId="2"/>
  </si>
  <si>
    <t>ルビンシュタイン・テイビ症候群</t>
    <phoneticPr fontId="2"/>
  </si>
  <si>
    <t>,CREBBP,EP300,none,</t>
    <phoneticPr fontId="2"/>
  </si>
  <si>
    <t>報告書対象遺伝子:CREBBP,EP300
報告書外解析対象遺伝子:ありません。</t>
    <phoneticPr fontId="2"/>
  </si>
  <si>
    <t>,SLC22A5,none,</t>
    <phoneticPr fontId="2"/>
  </si>
  <si>
    <t>報告書対象遺伝子:SLC22A5
報告書外解析対象遺伝子:ありません。</t>
    <phoneticPr fontId="2"/>
  </si>
  <si>
    <t>副腎白質ジストロフィー</t>
    <phoneticPr fontId="2"/>
  </si>
  <si>
    <t>,ABCD1,none,</t>
    <phoneticPr fontId="2"/>
  </si>
  <si>
    <t>報告書対象遺伝子:ABCD1
報告書外解析対象遺伝子:ありません。</t>
    <phoneticPr fontId="2"/>
  </si>
  <si>
    <t>先天性プロテインS欠乏症</t>
    <phoneticPr fontId="2"/>
  </si>
  <si>
    <t>,PROS1,none,</t>
    <phoneticPr fontId="2"/>
  </si>
  <si>
    <t>報告書対象遺伝子:PROS1
報告書外解析対象遺伝子:ありません。
※PROS1は相同領域があるため正確に解析できない可能性があります。</t>
    <phoneticPr fontId="2"/>
  </si>
  <si>
    <t>,NIPBL,SMC1A,RAD21,SMC3,HDAC8,none,</t>
    <phoneticPr fontId="2"/>
  </si>
  <si>
    <t>報告書対象遺伝子:NIPBL,SMC1A,RAD21,SMC3,HDAC8
報告書外解析対象遺伝子:ありません。</t>
    <phoneticPr fontId="2"/>
  </si>
  <si>
    <t>,DHCR7,none,</t>
    <phoneticPr fontId="2"/>
  </si>
  <si>
    <t>報告書対象遺伝子:DHCR7
報告書外解析対象遺伝子:ありません。</t>
    <phoneticPr fontId="2"/>
  </si>
  <si>
    <t>アラジール症候群</t>
    <phoneticPr fontId="2"/>
  </si>
  <si>
    <t>,JAG1,NOTCH2,none,</t>
    <phoneticPr fontId="2"/>
  </si>
  <si>
    <t>報告書対象遺伝子:JAG1,NOTCH2
報告書外解析対象遺伝子:ありません。
※NOTCH2は相同領域があるため正確に解析できない可能性があります。</t>
    <phoneticPr fontId="2"/>
  </si>
  <si>
    <t>アンジェルマン症候群</t>
    <phoneticPr fontId="2"/>
  </si>
  <si>
    <t>,UBE3A,SLC9A6,TCF4,MBD5,MECP2,CDKL5,FOXG1,</t>
    <phoneticPr fontId="2"/>
  </si>
  <si>
    <t>報告書対象遺伝子:UBE3A
報告書外解析対象遺伝子:SLC9A6,TCF4,MBD5,MECP2,CDKL5,FOXG1</t>
    <phoneticPr fontId="2"/>
  </si>
  <si>
    <t>福山型筋ジストロフィー</t>
    <phoneticPr fontId="2"/>
  </si>
  <si>
    <t>,FKTN,none,</t>
    <phoneticPr fontId="2"/>
  </si>
  <si>
    <t>報告書対象遺伝子:FKTN
報告書外解析対象遺伝子:ありません。
※FKTNの3’非翻訳領域における3kbのレトロトランスポゾン挿入変異の有無については検査しておりません。</t>
    <phoneticPr fontId="2"/>
  </si>
  <si>
    <t>根性点状軟骨異形成症１型</t>
    <phoneticPr fontId="2"/>
  </si>
  <si>
    <t>,PEX7,ARSL,EBP,MGP,NSDHL,LBR,GGCX,VKORC1,FAM20C,</t>
    <phoneticPr fontId="2"/>
  </si>
  <si>
    <t>報告書対象遺伝子:PEX7
報告書外解析対象遺伝子:ARSL,EBP,MGP,NSDHL,LBR,GGCX,VKORC1,FAM20C</t>
    <phoneticPr fontId="2"/>
  </si>
  <si>
    <t>結節性硬化症</t>
    <phoneticPr fontId="2"/>
  </si>
  <si>
    <t>,TSC1,TSC2,none,</t>
    <phoneticPr fontId="2"/>
  </si>
  <si>
    <t>報告書対象遺伝子:TSC1,TSC2
報告書外解析対象遺伝子:ありません。</t>
    <phoneticPr fontId="2"/>
  </si>
  <si>
    <t>縁取り空砲を伴う遠位型ミオパチー</t>
    <phoneticPr fontId="2"/>
  </si>
  <si>
    <t>,GNE,none,</t>
    <phoneticPr fontId="2"/>
  </si>
  <si>
    <t>報告書対象遺伝子:GNE
報告書外解析対象遺伝子:ありません。</t>
    <phoneticPr fontId="2"/>
  </si>
  <si>
    <t>ベスレムミオパチー</t>
    <phoneticPr fontId="2"/>
  </si>
  <si>
    <t>,COL6A1,COL6A2,COL6A3,none,</t>
    <phoneticPr fontId="2"/>
  </si>
  <si>
    <t>報告書対象遺伝子:COL6A1,COL6A2,COL6A3
報告書外解析対象遺伝子:ありません。</t>
    <phoneticPr fontId="2"/>
  </si>
  <si>
    <t>,VMA21,LAMP2,</t>
    <phoneticPr fontId="2"/>
  </si>
  <si>
    <t>報告書対象遺伝子:VMA21
報告書外解析対象遺伝子:LAMP2</t>
    <phoneticPr fontId="2"/>
  </si>
  <si>
    <t>先天性ミオパチー</t>
    <phoneticPr fontId="2"/>
  </si>
  <si>
    <t>遺伝性周期性四肢麻痺</t>
    <phoneticPr fontId="2"/>
  </si>
  <si>
    <t>,CACNA1S,SCN4A,KCNJ2,KCNJ5,ATP1A2,</t>
    <phoneticPr fontId="2"/>
  </si>
  <si>
    <t>報告書対象遺伝子:CACNA1S,SCN4A,KCNJ2,KCNJ5
報告書外解析対象遺伝子:ATP1A2</t>
    <phoneticPr fontId="2"/>
  </si>
  <si>
    <t>非ジストロフィー性ミオトニー症候群</t>
    <phoneticPr fontId="2"/>
  </si>
  <si>
    <t>,CLCN1,SCN4A,none,</t>
    <phoneticPr fontId="2"/>
  </si>
  <si>
    <t>報告書対象遺伝子:CLCN1,SCN4A
報告書外解析対象遺伝子:ありません。</t>
    <phoneticPr fontId="2"/>
  </si>
  <si>
    <t>ネフロン癆</t>
    <phoneticPr fontId="2"/>
  </si>
  <si>
    <t>,NPHP1,INVS,NPHP3,NPHP4,IQCB1,CEP290,GLIS2,RPGRIP1L,NEK8,SDCCAG8,TMEM67,ANKS6,CEP83,CEP164,DCDC2,IFT172,TTC21B,WDR19,ZNF423,TRAF3IP1,</t>
    <phoneticPr fontId="2"/>
  </si>
  <si>
    <t>報告書対象遺伝子:NPHP1,INVS,NPHP3,NPHP4,IQCB1,CEP290,GLIS2,RPGRIP1L,NEK8,SDCCAG8,TMEM67
報告書外解析対象遺伝子:ANKS6,CEP83,CEP164,DCDC2,IFT172,TTC21B,WDR19,ZNF423,TRAF3IP1</t>
    <phoneticPr fontId="2"/>
  </si>
  <si>
    <t>大理石骨病</t>
    <phoneticPr fontId="2"/>
  </si>
  <si>
    <t>タナトフォリック骨異形成症</t>
    <phoneticPr fontId="2"/>
  </si>
  <si>
    <t>カーニー複合</t>
    <phoneticPr fontId="2"/>
  </si>
  <si>
    <t>,PRKAR1A,none,</t>
    <phoneticPr fontId="2"/>
  </si>
  <si>
    <t>報告書対象遺伝子:PRKAR1A
報告書外解析対象遺伝子:ありません。</t>
    <phoneticPr fontId="2"/>
  </si>
  <si>
    <t>先天性グリコシルホスファチジルイノシトール欠損症</t>
    <phoneticPr fontId="2"/>
  </si>
  <si>
    <t>,PIGA,PIGY,PIGQ,PIGH,PIGC,PIGP,PIGL,PIGW,PIGM,PIGX,PIGV,PIGN,PIGB,PIGO,PIGF,PIGG,PIGZ,PIGK,PIGT,PIGS,GPAA1,PIGU,PGAP1,PGAP2,PGAP3,MPPE1,PGAP6,none,</t>
    <phoneticPr fontId="2"/>
  </si>
  <si>
    <t>報告書対象遺伝子:PIGA,PIGY,PIGQ,PIGH,PIGC,PIGP,PIGL,PIGW,PIGM,PIGX,PIGV,PIGN,PIGB,PIGO,PIGF,PIGG,PIGZ,PIGK,PIGT,PIGS,GPAA1,PIGU,PGAP1,PGAP2,PGAP3,MPPE1,PGAP6
報告書外解析対象遺伝子:ありません。</t>
    <phoneticPr fontId="2"/>
  </si>
  <si>
    <t>進行性家族性肝内胆汁うっ滞症</t>
    <phoneticPr fontId="2"/>
  </si>
  <si>
    <t>,ATP8B1,ABCB11,ABCB4,TJP2,NR1H4,MYO5B,none,</t>
    <phoneticPr fontId="2"/>
  </si>
  <si>
    <t>報告書対象遺伝子:ATP8B1,ABCB11,ABCB4,TJP2,NR1H4,MYO5B
報告書外解析対象遺伝子:ありません。</t>
    <phoneticPr fontId="2"/>
  </si>
  <si>
    <t>嚢胞性線維症</t>
    <phoneticPr fontId="2"/>
  </si>
  <si>
    <t>,CFTR,none,</t>
    <phoneticPr fontId="2"/>
  </si>
  <si>
    <t>報告書対象遺伝子:CFTR
報告書外解析対象遺伝子:ありません。</t>
    <phoneticPr fontId="2"/>
  </si>
  <si>
    <t>ペルオキシソーム形成異常症</t>
    <phoneticPr fontId="2"/>
  </si>
  <si>
    <t>,PEX1,PEX2,PEX3,PEX5,PEX5L,PEX6,PEX7,PEX10,PEX12,PEX13,PEX14,PEX16,PEX19,PEX26,none,</t>
    <phoneticPr fontId="2"/>
  </si>
  <si>
    <t>報告書対象遺伝子:PEX1,PEX2,PEX3,PEX5,PEX5L,PEX6,PEX7,PEX10,PEX12,PEX13,PEX14,PEX16,PEX19,PEX26
報告書外解析対象遺伝子:ありません。</t>
    <phoneticPr fontId="2"/>
  </si>
  <si>
    <t>ペルオキシソームβ酸化系酵素欠損症</t>
    <phoneticPr fontId="2"/>
  </si>
  <si>
    <t>,ACOX1,HSD17B4,SCP2,AMACR,none,</t>
    <phoneticPr fontId="2"/>
  </si>
  <si>
    <t>報告書対象遺伝子:ACOX1,HSD17B4,SCP2,AMACR
報告書外解析対象遺伝子:ありません。</t>
    <phoneticPr fontId="2"/>
  </si>
  <si>
    <t>プラスマローゲン合成酵素欠損症</t>
    <phoneticPr fontId="2"/>
  </si>
  <si>
    <t>,GNPAT,AGPS,FAR1,none,</t>
    <phoneticPr fontId="2"/>
  </si>
  <si>
    <t>報告書対象遺伝子:GNPAT,AGPS,FAR1
報告書外解析対象遺伝子:ありません。</t>
    <phoneticPr fontId="2"/>
  </si>
  <si>
    <t>レフサム病</t>
    <phoneticPr fontId="2"/>
  </si>
  <si>
    <t>,PHYH,none,</t>
    <phoneticPr fontId="2"/>
  </si>
  <si>
    <t>報告書対象遺伝子:PHYH
報告書外解析対象遺伝子:ありません。</t>
    <phoneticPr fontId="2"/>
  </si>
  <si>
    <t>原発性高シュウ酸尿症Ⅰ型</t>
    <phoneticPr fontId="2"/>
  </si>
  <si>
    <t>,AGXT,none,</t>
    <phoneticPr fontId="2"/>
  </si>
  <si>
    <t>報告書対象遺伝子:AGXT
報告書外解析対象遺伝子:ありません。</t>
    <phoneticPr fontId="2"/>
  </si>
  <si>
    <t>アカタラセミア</t>
    <phoneticPr fontId="2"/>
  </si>
  <si>
    <t>,CAT,none,</t>
    <phoneticPr fontId="2"/>
  </si>
  <si>
    <t>報告書対象遺伝子:CAT
報告書外解析対象遺伝子:ありません。</t>
    <phoneticPr fontId="2"/>
  </si>
  <si>
    <t>先天性葉酸吸収不全症</t>
    <phoneticPr fontId="2"/>
  </si>
  <si>
    <t>,SLC46A1,none,</t>
    <phoneticPr fontId="2"/>
  </si>
  <si>
    <t>報告書対象遺伝子:SLC46A1
報告書外解析対象遺伝子:ありません。</t>
    <phoneticPr fontId="2"/>
  </si>
  <si>
    <t>家族性部分性脂肪萎縮症</t>
    <phoneticPr fontId="2"/>
  </si>
  <si>
    <t>,LMNA,PPARG,AKT2,ZMPSTE24,CIDEC,PLIN1,PSMB8,none,</t>
    <phoneticPr fontId="2"/>
  </si>
  <si>
    <t>報告書対象遺伝子:LMNA,PPARG,AKT2,ZMPSTE24,CIDEC,PLIN1,PSMB8
報告書外解析対象遺伝子:ありません。</t>
    <phoneticPr fontId="2"/>
  </si>
  <si>
    <t>,MYO7A,USH1C,CDH23,PCDH15,USH1G,CIB2,USH2A,ADGRV1,WHRN,CLRN1,none,</t>
    <phoneticPr fontId="2"/>
  </si>
  <si>
    <t>報告書対象遺伝子:MYO7A,USH1C,CDH23,PCDH15,USH1G,CIB2,USH2A,ADGRV1,WHRN,CLRN1
報告書外解析対象遺伝子:ありません。</t>
    <phoneticPr fontId="2"/>
  </si>
  <si>
    <t>遺伝性膵炎</t>
    <phoneticPr fontId="2"/>
  </si>
  <si>
    <t>,PRSS1,SPINK1,none,</t>
    <phoneticPr fontId="2"/>
  </si>
  <si>
    <t>報告書対象遺伝子:PRSS1,SPINK1
報告書外解析対象遺伝子:ありません。</t>
    <phoneticPr fontId="2"/>
  </si>
  <si>
    <t>シュワルツ・ヤンペル症候群</t>
    <phoneticPr fontId="2"/>
  </si>
  <si>
    <t>,HSPG2,LIFR,none,</t>
    <phoneticPr fontId="2"/>
  </si>
  <si>
    <t>報告書対象遺伝子:HSPG2,LIFR
報告書外解析対象遺伝子:ありません。</t>
    <phoneticPr fontId="2"/>
  </si>
  <si>
    <t>肥厚性皮膚骨膜症</t>
    <phoneticPr fontId="2"/>
  </si>
  <si>
    <t>,SLCO2A1,HPGD,none,</t>
    <phoneticPr fontId="2"/>
  </si>
  <si>
    <t>報告書対象遺伝子:SLCO2A1,HPGD
報告書外解析対象遺伝子:ありません。</t>
    <phoneticPr fontId="2"/>
  </si>
  <si>
    <t>脳クレアチン欠乏症候群</t>
    <phoneticPr fontId="2"/>
  </si>
  <si>
    <t>,GAMT,GATM,SLC6A8,none,</t>
    <phoneticPr fontId="2"/>
  </si>
  <si>
    <t>シトルリン血症1型</t>
  </si>
  <si>
    <t>シトルリン血症1型</t>
    <phoneticPr fontId="2"/>
  </si>
  <si>
    <t>MTP(LCHAD)遺伝子検査</t>
    <phoneticPr fontId="2"/>
  </si>
  <si>
    <t>過剰自己貪食を伴うX連鎖性ミオパチー</t>
  </si>
  <si>
    <t>過剰自己貪食を伴うX連鎖性ミオパチー</t>
    <phoneticPr fontId="2"/>
  </si>
  <si>
    <t>中條_西村症候群</t>
  </si>
  <si>
    <t>中條_西村症候群</t>
    <phoneticPr fontId="2"/>
  </si>
  <si>
    <t>β_ケトチオラーゼ欠損症</t>
  </si>
  <si>
    <t>β_ケトチオラーゼ欠損症</t>
    <phoneticPr fontId="2"/>
  </si>
  <si>
    <t>ATR_X症候群</t>
  </si>
  <si>
    <t>ATR_X症候群</t>
    <phoneticPr fontId="2"/>
  </si>
  <si>
    <t>芳香族L_アミノ酸脱炭酸酵素欠損症</t>
  </si>
  <si>
    <t>芳香族L_アミノ酸脱炭酸酵素欠損症</t>
    <phoneticPr fontId="2"/>
  </si>
  <si>
    <t>OCTN_2異常症</t>
  </si>
  <si>
    <t>OCTN_2異常症</t>
    <phoneticPr fontId="2"/>
  </si>
  <si>
    <t>肝型糖原病</t>
  </si>
  <si>
    <t>肝型糖原病</t>
    <phoneticPr fontId="2"/>
  </si>
  <si>
    <t>筋型糖原病</t>
  </si>
  <si>
    <t>筋型糖原病</t>
    <phoneticPr fontId="2"/>
  </si>
  <si>
    <t>MCCC1,MCCC2</t>
    <phoneticPr fontId="2"/>
  </si>
  <si>
    <t>MTP_LCHAD_欠損症</t>
  </si>
  <si>
    <t>MTP_LCHAD_欠損症</t>
    <phoneticPr fontId="2"/>
  </si>
  <si>
    <t>ネイルパテラ症候群_爪膝蓋症候群__LMX1B関連腎症</t>
  </si>
  <si>
    <t>ネイルパテラ症候群_爪膝蓋症候群__LMX1B関連腎症</t>
    <phoneticPr fontId="2"/>
  </si>
  <si>
    <t>デュシェンヌ型筋ジストロフィー_ベッカー型筋ジストロフィー</t>
  </si>
  <si>
    <t>デュシェンヌ型筋ジストロフィー_ベッカー型筋ジストロフィー</t>
    <phoneticPr fontId="2"/>
  </si>
  <si>
    <t>肺胞蛋白症</t>
    <phoneticPr fontId="2"/>
  </si>
  <si>
    <t>先天異常症候群_コルネリア・デランゲ症候群</t>
    <phoneticPr fontId="2"/>
  </si>
  <si>
    <t>先天異常症候群_スミス・レムリ・オピッツ症候群</t>
    <phoneticPr fontId="2"/>
  </si>
  <si>
    <t>アッシャー症候群_タイプ１_タイプ２_タイプ３</t>
    <phoneticPr fontId="1"/>
  </si>
  <si>
    <t>アッシャー症候群_タイプ１_タイプ２_タイプ３</t>
    <phoneticPr fontId="2"/>
  </si>
  <si>
    <t>ADSS1</t>
    <phoneticPr fontId="2"/>
  </si>
  <si>
    <t>LRP6,SNX10,SOST,SLC4A2</t>
    <phoneticPr fontId="37"/>
  </si>
  <si>
    <t>,ACTA1,BIN1,CCDC78,CFL2,DNM2,KBTBD13,KLHL40,KLHL41,LMOD3,MTM1,MYF6,NEB,RYR1,SELENON,SPEG,TNNT1,TPM2,TPM3,ADSS1,</t>
    <phoneticPr fontId="2"/>
  </si>
  <si>
    <t>報告書対象遺伝子:ACTA1,BIN1,CCDC78,CFL2,DNM2,KBTBD13,KLHL40,KLHL41,LMOD3,MTM1,MYF6,NEB,RYR1,SELENON,SPEG,TNNT1,TPM2,TPM3
報告書外解析対象遺伝子:ADSS1</t>
    <phoneticPr fontId="2"/>
  </si>
  <si>
    <t>,TCIRG1,CLCN7,OSTM1,TNFSF11,TNFRSF11A,PLEKHM1,CA2,LRP5,IKBKG,FERMT3,RASGRP2,LRP6,SNX10,SOST,SLC4A2,</t>
    <phoneticPr fontId="2"/>
  </si>
  <si>
    <t>報告書対象遺伝子:TCIRG1,CLCN7,OSTM1,TNFSF11,TNFRSF11A,PLEKHM1,CA2,LRP5,IKBKG,FERMT3,RASGRP2
報告書外解析対象遺伝子:LRP6,SNX10,SOST,SLC4A2
※IKBKGに関しては相同領域があるため、次世代シークエンサーに加え、long PCR後sanger法にてもバリアントを確認していますが、IKBKGのex3-ex10の大欠失の検出は不可能です。</t>
    <phoneticPr fontId="2"/>
  </si>
  <si>
    <t>ALAD,ALAS2,CPOX,FECH,PPOX,UROD,UROS</t>
  </si>
  <si>
    <t>ALAD,ALAS2,FECH,HMBS,PPOX,UROD,UROS</t>
  </si>
  <si>
    <t>PPOX</t>
  </si>
  <si>
    <t>ALAD,ALAS2,CPOX,HMBS,PPOX,UROD,UROS</t>
  </si>
  <si>
    <t>UROD</t>
  </si>
  <si>
    <t>ALAD,ALAS2,CPOX,FECH,HMBS,PPOX,UROD</t>
  </si>
  <si>
    <t>ALAD,CPOX,FECH,HMBS,PPOX,UROD,UROS</t>
  </si>
  <si>
    <t>急性間欠性ポルフィリン症</t>
    <phoneticPr fontId="2"/>
  </si>
  <si>
    <t>,HMBS,ALAD,ALAS2,CPOX,FECH,PPOX,UROD,UROS,</t>
    <phoneticPr fontId="2"/>
  </si>
  <si>
    <t>報告書対象遺伝子:HMBS
報告書外解析対象遺伝子:ALAD,ALAS2,CPOX,FECH,PPOX,UROD,UROS</t>
    <phoneticPr fontId="2"/>
  </si>
  <si>
    <t>遺伝性コプロポルフィリン症</t>
    <phoneticPr fontId="2"/>
  </si>
  <si>
    <t>,CPOX,ALAD,ALAS2,FECH,HMBS,PPOX,UROD,UROS,</t>
    <phoneticPr fontId="2"/>
  </si>
  <si>
    <t>報告書対象遺伝子:CPOX
報告書外解析対象遺伝子:ALAD,ALAS2,FECH,HMBS,PPOX,UROD,UROS</t>
    <phoneticPr fontId="2"/>
  </si>
  <si>
    <t>異型ポルフィリン症</t>
    <phoneticPr fontId="2"/>
  </si>
  <si>
    <t>,PPOX,ALAD,ALAS2,CPOX,FECH,HMBS,UROD,UROS,</t>
    <phoneticPr fontId="2"/>
  </si>
  <si>
    <t>報告書対象遺伝子:PPOX
報告書外解析対象遺伝子:ALAD,ALAS2,CPOX,FECH,HMBS,UROD,UROS</t>
    <phoneticPr fontId="2"/>
  </si>
  <si>
    <t>赤芽球性プロトポルフィリン症</t>
    <phoneticPr fontId="2"/>
  </si>
  <si>
    <t>,FECH,ALAD,ALAS2,CPOX,HMBS,PPOX,UROD,UROS,</t>
    <phoneticPr fontId="2"/>
  </si>
  <si>
    <t>報告書対象遺伝子:FECH
報告書外解析対象遺伝子:ALAD,ALAS2,CPOX,HMBS,PPOX,UROD,UROS</t>
    <phoneticPr fontId="2"/>
  </si>
  <si>
    <t>晩発性皮膚ポルフィリン症</t>
    <phoneticPr fontId="2"/>
  </si>
  <si>
    <t>,UROD,ALAD,ALAS2,CPOX,FECH,HMBS,PPOX,UROS,</t>
    <phoneticPr fontId="2"/>
  </si>
  <si>
    <t>報告書対象遺伝子:UROD
報告書外解析対象遺伝子:ALAD,ALAS2,CPOX,FECH,HMBS,PPOX,UROS</t>
    <phoneticPr fontId="2"/>
  </si>
  <si>
    <t>肝性骨髄性ポルフィリン症</t>
    <phoneticPr fontId="2"/>
  </si>
  <si>
    <t>先天性骨髄性ポルフィリン症</t>
    <phoneticPr fontId="2"/>
  </si>
  <si>
    <t>,UROS,ALAD,ALAS2,CPOX,FECH,HMBS,PPOX,UROD,</t>
    <phoneticPr fontId="2"/>
  </si>
  <si>
    <t>報告書対象遺伝子:UROS
報告書外解析対象遺伝子:ALAD,ALAS2,CPOX,FECH,HMBS,PPOX,UROD</t>
    <phoneticPr fontId="2"/>
  </si>
  <si>
    <t>Ｘ連鎖優性プロトポルフィリン症</t>
    <phoneticPr fontId="2"/>
  </si>
  <si>
    <t>,ALAS2,ALAD,CPOX,FECH,HMBS,PPOX,UROD,UROS,</t>
    <phoneticPr fontId="2"/>
  </si>
  <si>
    <t>報告書対象遺伝子:ALAS2
報告書外解析対象遺伝子:ALAD,CPOX,FECH,HMBS,PPOX,UROD,UROS</t>
    <phoneticPr fontId="2"/>
  </si>
  <si>
    <t>いわゆるSLC25A13のIVS16ins3kbについては、全長解析は行いませんが、存在の有無は検査対象内です。</t>
  </si>
  <si>
    <t>報告書対象遺伝子:ASS1
報告書外解析対象遺伝子:SLC25A13,ASL
※いわゆるSLC25A13のIVS16ins3kbについては、全長解析は行いませんが、存在の有無は検査対象内です。</t>
    <phoneticPr fontId="2"/>
  </si>
  <si>
    <t>マルファン症候群</t>
    <phoneticPr fontId="2"/>
  </si>
  <si>
    <t>ロイスディーツ症候群</t>
    <phoneticPr fontId="2"/>
  </si>
  <si>
    <t>血管型エーラス・ダンロス症候群</t>
    <phoneticPr fontId="2"/>
  </si>
  <si>
    <t>家族性大動脈瘤・解離</t>
    <phoneticPr fontId="2"/>
  </si>
  <si>
    <t>報告書対象遺伝子:SLC25A13
報告書外解析対象遺伝子:ASS1,ASL
※いわゆるSLC25A13のIVS16ins3kbについては、全長解析は行いませんが、存在の有無は検査対象内です。</t>
    <phoneticPr fontId="2"/>
  </si>
  <si>
    <t>　報告書の送付先がご記載情報と違う場合、(7)特記事項欄にご記入ください。</t>
  </si>
  <si>
    <t>　受領メールと報告書送付メールは自動送信となりますので、必ずひとつのメールアドレスでお願いいたします。</t>
  </si>
  <si>
    <t>　家族診断歴など、連絡事項をご記入ください。</t>
    <rPh sb="1" eb="3">
      <t>カゾク</t>
    </rPh>
    <rPh sb="3" eb="5">
      <t>シンダン</t>
    </rPh>
    <rPh sb="5" eb="6">
      <t>レキ</t>
    </rPh>
    <rPh sb="9" eb="11">
      <t>レンラク</t>
    </rPh>
    <rPh sb="11" eb="13">
      <t>ジコウ</t>
    </rPh>
    <rPh sb="15" eb="17">
      <t>キニュウ</t>
    </rPh>
    <phoneticPr fontId="2"/>
  </si>
  <si>
    <t>STING1,PSMB8,PSMA3,PSMB4,PSMB9,POMP</t>
    <phoneticPr fontId="2"/>
  </si>
  <si>
    <t>,RNASEH2A,SAMHD1,RNASEH2B,RNASEH2C,TREX1,IFIH1,ADAR,STING1,PSMB8,PSMA3,PSMB4,PSMB9,POMP,</t>
    <phoneticPr fontId="2"/>
  </si>
  <si>
    <t>報告書対象遺伝子:RNASEH2A,SAMHD1,RNASEH2B,RNASEH2C,TREX1,IFIH1,ADAR
報告書外解析対象遺伝子:STING1,PSMB8,PSMA3,PSMB4,PSMB9,POMP</t>
    <phoneticPr fontId="2"/>
  </si>
  <si>
    <t>GCH1,PCBD1,PTS,QDPR,SPR,DNAJC12</t>
  </si>
  <si>
    <t>IMD_PKU_v4</t>
    <phoneticPr fontId="2"/>
  </si>
  <si>
    <t>,PAH,GCH1,PCBD1,PTS,QDPR,SPR,DNAJC12,</t>
    <phoneticPr fontId="2"/>
  </si>
  <si>
    <t>報告書対象遺伝子:PAH
報告書外解析対象遺伝子:GCH1,PCBD1,PTS,QDPR,SPR,DNAJC12</t>
    <phoneticPr fontId="2"/>
  </si>
  <si>
    <t>HGP_HGP_v2</t>
  </si>
  <si>
    <t>ZMPSTE24</t>
  </si>
  <si>
    <t>CARASIL_CARASIL_v3</t>
  </si>
  <si>
    <t>ABCC6</t>
  </si>
  <si>
    <t>CADASIL_CADASIL_v3</t>
  </si>
  <si>
    <t>ABCC6,COL4A1,COL4A2,TREX1,HTRA1</t>
  </si>
  <si>
    <t>那須・ハコラ病</t>
  </si>
  <si>
    <t>那須・ハコラ病遺伝子検査</t>
  </si>
  <si>
    <t>NHD_NHD_v1</t>
  </si>
  <si>
    <t>TYROBP,TREM2</t>
  </si>
  <si>
    <t>カナバン病</t>
  </si>
  <si>
    <t>カナバン病遺伝子検査</t>
  </si>
  <si>
    <t>CNV_CNV_v1</t>
  </si>
  <si>
    <t>ASPA</t>
  </si>
  <si>
    <t>家族性良性慢性天疱瘡</t>
  </si>
  <si>
    <t>家族性良性慢性天疱瘡遺伝子検査</t>
  </si>
  <si>
    <t>HHD_HHD_v1</t>
  </si>
  <si>
    <t>ATP2C1</t>
  </si>
  <si>
    <t>ATP2A2</t>
  </si>
  <si>
    <t>先天性無痛無汗症</t>
  </si>
  <si>
    <t>先天性無痛無汗症遺伝子検査</t>
  </si>
  <si>
    <t>CIPA_CIPA_v1</t>
  </si>
  <si>
    <t>NTRK1,NGF,SCN9A</t>
  </si>
  <si>
    <t>先天性大脳白質形成不全症</t>
  </si>
  <si>
    <t>先天性大脳白質形成不全症遺伝子検査</t>
  </si>
  <si>
    <t>HML_HML_v1</t>
  </si>
  <si>
    <t>PLP1,GJC2,TUBB4A,MBP,SLC16A2,HSPD1,SLC17A5,POLR3B,FAM126A,POLR3A,SOX10</t>
  </si>
  <si>
    <t>栄養障害型表皮水疱症</t>
  </si>
  <si>
    <t>栄養障害型表皮水疱症遺伝子検査</t>
  </si>
  <si>
    <t>DEB_DEB_v1</t>
  </si>
  <si>
    <t>COL7A1</t>
  </si>
  <si>
    <t>KRT5,KRT14,LAMA3,LAMB3,LAMC2,ITGA3,ITGA6,ITGB4,COL17A1,PLEC1,FERMT1</t>
  </si>
  <si>
    <t>ハッチンソン・ギルフォード症候群</t>
    <phoneticPr fontId="2"/>
  </si>
  <si>
    <t>,LMNA,ZMPSTE24,</t>
    <phoneticPr fontId="2"/>
  </si>
  <si>
    <t>報告書対象遺伝子:LMNA
報告書外解析対象遺伝子:ZMPSTE24</t>
    <phoneticPr fontId="2"/>
  </si>
  <si>
    <t>SLC6A8は相同領域があるため、long PCRを行っています。</t>
  </si>
  <si>
    <t>報告書対象遺伝子:GAMT,GATM,SLC6A8
報告書外解析対象遺伝子:ありません。
※SLC6A8は相同領域があるため、long PCRを行っています。</t>
    <phoneticPr fontId="2"/>
  </si>
  <si>
    <t>禿頭と変形性脊椎症を伴う常染色体劣性白質脳症</t>
    <phoneticPr fontId="2"/>
  </si>
  <si>
    <t>,HTRA1,ABCC6,</t>
    <phoneticPr fontId="2"/>
  </si>
  <si>
    <t>ABCC6(NM_001171)ex1-9は相同領域を認めるため、報告対象外です。</t>
  </si>
  <si>
    <t>報告書対象遺伝子:HTRA1
報告書外解析対象遺伝子:ABCC6
※ABCC6(NM_001171)ex1-9は相同領域を認めるため、報告対象外です。</t>
    <phoneticPr fontId="2"/>
  </si>
  <si>
    <t>皮質下梗塞と白質脳症を伴う常染色体優性脳動脈症</t>
    <phoneticPr fontId="2"/>
  </si>
  <si>
    <t>,NOTCH3,ABCC6,COL4A1,COL4A2,TREX1,HTRA1,</t>
    <phoneticPr fontId="2"/>
  </si>
  <si>
    <t>報告書対象遺伝子:NOTCH3
報告書外解析対象遺伝子:ABCC6,COL4A1,COL4A2,TREX1,HTRA1
※ABCC6(NM_001171)ex1-9は相同領域を認めるため、報告対象外です。</t>
    <phoneticPr fontId="2"/>
  </si>
  <si>
    <t>那須・ハコラ病</t>
    <phoneticPr fontId="2"/>
  </si>
  <si>
    <t>カナバン病</t>
    <phoneticPr fontId="2"/>
  </si>
  <si>
    <t>家族性良性慢性天疱瘡</t>
    <phoneticPr fontId="2"/>
  </si>
  <si>
    <t>先天性無痛無汗症</t>
    <phoneticPr fontId="2"/>
  </si>
  <si>
    <t>先天性大脳白質形成不全症</t>
    <phoneticPr fontId="2"/>
  </si>
  <si>
    <t>栄養障害型表皮水疱症</t>
    <phoneticPr fontId="2"/>
  </si>
  <si>
    <t>神経軸索スフェロイド形成を伴う遺伝性びまん性白質脳症</t>
  </si>
  <si>
    <t>神経軸索スフェロイド形成を伴う遺伝性びまん性白質脳症遺伝子検査</t>
  </si>
  <si>
    <t>HDLS_HDLS_v1</t>
  </si>
  <si>
    <t>CSF1R</t>
  </si>
  <si>
    <t>神経軸索スフェロイド形成を伴う遺伝性びまん性白質脳症</t>
    <phoneticPr fontId="2"/>
  </si>
  <si>
    <t>,TYROBP,TREM2,none,</t>
    <phoneticPr fontId="2"/>
  </si>
  <si>
    <t>報告書対象遺伝子:TYROBP,TREM2
報告書外解析対象遺伝子:ありません。</t>
    <phoneticPr fontId="2"/>
  </si>
  <si>
    <t>,ASPA,none,</t>
    <phoneticPr fontId="2"/>
  </si>
  <si>
    <t>報告書対象遺伝子:ASPA
報告書外解析対象遺伝子:ありません。</t>
    <phoneticPr fontId="2"/>
  </si>
  <si>
    <t>,ATP2C1,ATP2A2,</t>
    <phoneticPr fontId="2"/>
  </si>
  <si>
    <t>報告書対象遺伝子:ATP2C1
報告書外解析対象遺伝子:ATP2A2</t>
    <phoneticPr fontId="2"/>
  </si>
  <si>
    <t>,NTRK1,NGF,SCN9A,none,</t>
    <phoneticPr fontId="2"/>
  </si>
  <si>
    <t>報告書対象遺伝子:NTRK1,NGF,SCN9A
報告書外解析対象遺伝子:ありません。</t>
    <phoneticPr fontId="2"/>
  </si>
  <si>
    <t>,PLP1,GJC2,TUBB4A,MBP,SLC16A2,HSPD1,SLC17A5,POLR3B,FAM126A,POLR3A,SOX10,none,</t>
    <phoneticPr fontId="2"/>
  </si>
  <si>
    <t>報告書対象遺伝子:PLP1,GJC2,TUBB4A,MBP,SLC16A2,HSPD1,SLC17A5,POLR3B,FAM126A,POLR3A,SOX10
報告書外解析対象遺伝子:ありません。</t>
    <phoneticPr fontId="2"/>
  </si>
  <si>
    <t>,COL7A1,KRT5,KRT14,LAMA3,LAMB3,LAMC2,ITGA3,ITGA6,ITGB4,COL17A1,PLEC1,FERMT1,</t>
    <phoneticPr fontId="2"/>
  </si>
  <si>
    <t>報告書対象遺伝子:COL7A1
報告書外解析対象遺伝子:KRT5,KRT14,LAMA3,LAMB3,LAMC2,ITGA3,ITGA6,ITGB4,COL17A1,PLEC1,FERMT1</t>
    <phoneticPr fontId="2"/>
  </si>
  <si>
    <t>GFI1,G6PC3,SLC37A4,TAFAZZIN,VPS13B,USB1,JAGN1,CLPB</t>
    <phoneticPr fontId="2"/>
  </si>
  <si>
    <t>AUH,TAFAZZIN</t>
    <phoneticPr fontId="2"/>
  </si>
  <si>
    <t>,GFI1,G6PC3,SLC37A4,TAFAZZIN,VPS13B,USB1,JAGN1,CLPB,none,</t>
    <phoneticPr fontId="2"/>
  </si>
  <si>
    <t>報告書対象遺伝子:GFI1,G6PC3,SLC37A4,TAFAZZIN,VPS13B,USB1,JAGN1,CLPB
報告書外解析対象遺伝子:ありません。</t>
    <phoneticPr fontId="2"/>
  </si>
  <si>
    <t>,AUH,TAFAZZIN,OPA3,DNAJC19,SERAC1,CLPB,HTRA2,TIMM50,</t>
    <phoneticPr fontId="2"/>
  </si>
  <si>
    <t>報告書対象遺伝子:AUH,TAFAZZIN
報告書外解析対象遺伝子:OPA3,DNAJC19,SERAC1,CLPB,HTRA2,TIMM50</t>
    <phoneticPr fontId="2"/>
  </si>
  <si>
    <t>,CSF1R,none,</t>
    <phoneticPr fontId="2"/>
  </si>
  <si>
    <t>報告書対象遺伝子:CSF1R
報告書外解析対象遺伝子:ありません。</t>
    <phoneticPr fontId="2"/>
  </si>
  <si>
    <t>OIP_OIP_v5</t>
  </si>
  <si>
    <t>SERPINH1,SP7,TMEM38B,WNT1,CREB3L1,SPARC,TENT5A(FAM46A),MBTPS2,MESD,KDELR2,CCDC134</t>
  </si>
  <si>
    <t>MFS_MFS_v5</t>
  </si>
  <si>
    <t>ACTA2,COL3A1,EFEMP2,FBN2,FLNA,MYH11,MYLK,SLC2A10,SMAD3,TGFB2,TGFB3,SMAD2,COL1A1,PRKG1</t>
  </si>
  <si>
    <t>LDS_LDS_v4</t>
  </si>
  <si>
    <t>TGFBR1,TGFBR2,SMAD3,TGFB2,TGFB3,SMAD2</t>
  </si>
  <si>
    <t>ACTA2,COL3A1,EFEMP2,FBN1,FBN2,FLNA,MYH11,MYLK,SLC2A10,COL1A1,PRKG1</t>
  </si>
  <si>
    <t>EDS_VAS_v4</t>
  </si>
  <si>
    <t>ACTA2,EFEMP2,FBN1,FBN2,FLNA,MYH11,MYLK,SLC2A10,SMAD3,TGFB2,TGFB3,TGFBR1,TGFBR2,SMAD2,COL1A1,PRKG1</t>
  </si>
  <si>
    <t>FTA_FTA_v5</t>
  </si>
  <si>
    <t>SLC2A10,COL3A1,EFEMP2,FBN1,FBN2,FLNA,SMAD3,TGFB2,TGFB3,SMAD2,COL1A1,PRKG1</t>
  </si>
  <si>
    <t>,FBN1,TGFBR1,TGFBR2,ACTA2,COL3A1,EFEMP2,FBN2,FLNA,MYH11,MYLK,SLC2A10,SMAD3,TGFB2,TGFB3,SMAD2,COL1A1,PRKG1,</t>
    <phoneticPr fontId="2"/>
  </si>
  <si>
    <t>報告書対象遺伝子:FBN1,TGFBR1,TGFBR2
報告書外解析対象遺伝子:ACTA2,COL3A1,EFEMP2,FBN2,FLNA,MYH11,MYLK,SLC2A10,SMAD3,TGFB2,TGFB3,SMAD2,COL1A1,PRKG1</t>
    <phoneticPr fontId="2"/>
  </si>
  <si>
    <t>,TGFBR1,TGFBR2,SMAD3,TGFB2,TGFB3,SMAD2,ACTA2,COL3A1,EFEMP2,FBN1,FBN2,FLNA,MYH11,MYLK,SLC2A10,COL1A1,PRKG1,</t>
    <phoneticPr fontId="2"/>
  </si>
  <si>
    <t>報告書対象遺伝子:TGFBR1,TGFBR2,SMAD3,TGFB2,TGFB3,SMAD2
報告書外解析対象遺伝子:ACTA2,COL3A1,EFEMP2,FBN1,FBN2,FLNA,MYH11,MYLK,SLC2A10,COL1A1,PRKG1</t>
    <phoneticPr fontId="2"/>
  </si>
  <si>
    <t>,COL3A1,ACTA2,EFEMP2,FBN1,FBN2,FLNA,MYH11,MYLK,SLC2A10,SMAD3,TGFB2,TGFB3,TGFBR1,TGFBR2,SMAD2,COL1A1,PRKG1,</t>
    <phoneticPr fontId="2"/>
  </si>
  <si>
    <t>報告書対象遺伝子:COL3A1
報告書外解析対象遺伝子:ACTA2,EFEMP2,FBN1,FBN2,FLNA,MYH11,MYLK,SLC2A10,SMAD3,TGFB2,TGFB3,TGFBR1,TGFBR2,SMAD2,COL1A1,PRKG1</t>
    <phoneticPr fontId="2"/>
  </si>
  <si>
    <t>,ACTA2,MYH11,MYLK,TGFBR1,TGFBR2,SLC2A10,COL3A1,EFEMP2,FBN1,FBN2,FLNA,SMAD3,TGFB2,TGFB3,SMAD2,COL1A1,PRKG1,</t>
    <phoneticPr fontId="2"/>
  </si>
  <si>
    <t>報告書対象遺伝子:ACTA2,MYH11,MYLK,TGFBR1,TGFBR2
報告書外解析対象遺伝子:SLC2A10,COL3A1,EFEMP2,FBN1,FBN2,FLNA,SMAD3,TGFB2,TGFB3,SMAD2,COL1A1,PRKG1</t>
    <phoneticPr fontId="2"/>
  </si>
  <si>
    <t>,BMP1,COL1A1,COL1A2,CRTAP,FKBP10,IFITM5,P3H1,PPIB,SERPINF1,SERPINH1,SP7,TMEM38B,WNT1,CREB3L1,SPARC,TENT5A(FAM46A),MBTPS2,MESD,KDELR2,CCDC134,</t>
    <phoneticPr fontId="2"/>
  </si>
  <si>
    <t>報告書対象遺伝子:BMP1,COL1A1,COL1A2,CRTAP,FKBP10,IFITM5,P3H1,PPIB,SERPINF1
報告書外解析対象遺伝子:SERPINH1,SP7,TMEM38B,WNT1,CREB3L1,SPARC,TENT5A(FAM46A),MBTPS2,MESD,KDELR2,CCDC134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</si>
</sst>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3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5"/>
      <name val="ＭＳ ゴシック"/>
      <family val="3"/>
      <charset val="128"/>
    </font>
    <font>
      <b/>
      <sz val="10.5"/>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0.5"/>
      <color rgb="FF0070C0"/>
      <name val="ＭＳ ゴシック"/>
      <family val="3"/>
      <charset val="128"/>
    </font>
    <font>
      <sz val="11"/>
      <color rgb="FF0070C0"/>
      <name val="ＭＳ Ｐゴシック"/>
      <family val="2"/>
      <scheme val="minor"/>
    </font>
    <font>
      <sz val="11"/>
      <color rgb="FF0070C0"/>
      <name val="ＭＳ ゴシック"/>
      <family val="3"/>
      <charset val="128"/>
    </font>
    <font>
      <sz val="11"/>
      <color rgb="FF0070C0"/>
      <name val="ＭＳ Ｐゴシック"/>
      <family val="3"/>
      <charset val="128"/>
    </font>
    <font>
      <b/>
      <sz val="11"/>
      <color rgb="FF0070C0"/>
      <name val="ＭＳ ゴシック"/>
      <family val="3"/>
      <charset val="128"/>
    </font>
    <font>
      <b/>
      <sz val="10.5"/>
      <color rgb="FFFF0000"/>
      <name val="ＭＳ ゴシック"/>
      <family val="3"/>
      <charset val="128"/>
    </font>
    <font>
      <b/>
      <sz val="11"/>
      <color theme="1"/>
      <name val="ＭＳ Ｐゴシック"/>
      <family val="3"/>
      <charset val="128"/>
      <scheme val="minor"/>
    </font>
    <font>
      <b/>
      <sz val="11"/>
      <color rgb="FFFF0000"/>
      <name val="ＭＳ Ｐゴシック"/>
      <family val="3"/>
      <charset val="128"/>
      <scheme val="minor"/>
    </font>
    <font>
      <sz val="10.5"/>
      <name val="ＭＳ Ｐゴシック"/>
      <family val="3"/>
      <charset val="128"/>
      <scheme val="minor"/>
    </font>
    <font>
      <sz val="11"/>
      <name val="ＭＳ Ｐゴシック"/>
      <family val="3"/>
      <charset val="128"/>
      <scheme val="minor"/>
    </font>
    <font>
      <u/>
      <sz val="11"/>
      <color theme="10"/>
      <name val="ＭＳ Ｐゴシック"/>
      <family val="2"/>
      <scheme val="minor"/>
    </font>
    <font>
      <u/>
      <sz val="11"/>
      <color theme="10"/>
      <name val="ＭＳ Ｐゴシック"/>
      <family val="3"/>
      <charset val="128"/>
      <scheme val="minor"/>
    </font>
    <font>
      <sz val="11"/>
      <color theme="1"/>
      <name val="ＭＳ Ｐゴシック"/>
      <family val="3"/>
      <charset val="128"/>
      <scheme val="minor"/>
    </font>
    <font>
      <sz val="14"/>
      <name val="ＭＳ ゴシック"/>
      <family val="3"/>
      <charset val="128"/>
    </font>
    <font>
      <b/>
      <sz val="22"/>
      <color rgb="FFFF0000"/>
      <name val="ＭＳ ゴシック"/>
      <family val="3"/>
      <charset val="128"/>
    </font>
    <font>
      <b/>
      <sz val="28"/>
      <name val="ＭＳ ゴシック"/>
      <family val="3"/>
      <charset val="128"/>
    </font>
    <font>
      <b/>
      <sz val="11"/>
      <name val="ＭＳ Ｐゴシック"/>
      <family val="3"/>
      <charset val="128"/>
      <scheme val="minor"/>
    </font>
    <font>
      <b/>
      <sz val="14"/>
      <color rgb="FFFF0000"/>
      <name val="ＭＳ ゴシック"/>
      <family val="3"/>
      <charset val="128"/>
    </font>
    <font>
      <sz val="10.5"/>
      <color rgb="FFFF0000"/>
      <name val="ＭＳ ゴシック"/>
      <family val="3"/>
      <charset val="128"/>
    </font>
    <font>
      <sz val="11"/>
      <color rgb="FFFF0000"/>
      <name val="ＭＳ ゴシック"/>
      <family val="3"/>
      <charset val="128"/>
    </font>
    <font>
      <b/>
      <sz val="15"/>
      <color theme="4"/>
      <name val="ＭＳ ゴシック"/>
      <family val="3"/>
      <charset val="128"/>
    </font>
    <font>
      <b/>
      <u/>
      <sz val="10.5"/>
      <name val="ＭＳ ゴシック"/>
      <family val="3"/>
      <charset val="128"/>
    </font>
    <font>
      <b/>
      <sz val="13"/>
      <name val="ＭＳ ゴシック"/>
      <family val="3"/>
      <charset val="128"/>
    </font>
    <font>
      <b/>
      <sz val="12"/>
      <name val="ＭＳ ゴシック"/>
      <family val="3"/>
      <charset val="128"/>
    </font>
    <font>
      <b/>
      <sz val="12"/>
      <color rgb="FFFF0000"/>
      <name val="ＭＳ ゴシック"/>
      <family val="3"/>
      <charset val="128"/>
    </font>
    <font>
      <b/>
      <sz val="20"/>
      <name val="ＭＳ ゴシック"/>
      <family val="3"/>
      <charset val="128"/>
    </font>
    <font>
      <sz val="10.5"/>
      <color theme="0"/>
      <name val="ＭＳ ゴシック"/>
      <family val="3"/>
      <charset val="128"/>
    </font>
    <font>
      <sz val="11"/>
      <color theme="0"/>
      <name val="ＭＳ ゴシック"/>
      <family val="3"/>
      <charset val="128"/>
    </font>
    <font>
      <sz val="11"/>
      <name val="ＭＳ Ｐゴシック"/>
      <family val="2"/>
      <charset val="128"/>
      <scheme val="minor"/>
    </font>
    <font>
      <sz val="6"/>
      <name val="ＭＳ Ｐゴシック"/>
      <family val="2"/>
      <charset val="128"/>
      <scheme val="minor"/>
    </font>
    <font>
      <sz val="11"/>
      <color theme="0"/>
      <name val="ＭＳ Ｐゴシック"/>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0" fontId="18" fillId="0" borderId="0" applyNumberFormat="0" applyFill="0" applyBorder="0" applyAlignment="0" applyProtection="0"/>
  </cellStyleXfs>
  <cellXfs count="106">
    <xf numFmtId="0" fontId="0" fillId="0" borderId="0" xfId="0"/>
    <xf numFmtId="0" fontId="0" fillId="0" borderId="0" xfId="0" applyAlignment="1">
      <alignment vertical="center" wrapText="1"/>
    </xf>
    <xf numFmtId="0" fontId="0" fillId="0" borderId="0" xfId="0" applyAlignment="1">
      <alignment vertical="center"/>
    </xf>
    <xf numFmtId="0" fontId="0" fillId="0" borderId="0" xfId="0" quotePrefix="1"/>
    <xf numFmtId="49" fontId="0" fillId="0" borderId="0" xfId="0" applyNumberFormat="1"/>
    <xf numFmtId="0" fontId="3" fillId="4" borderId="14" xfId="0" applyFont="1" applyFill="1" applyBorder="1" applyAlignment="1" applyProtection="1">
      <alignment horizontal="left" vertical="center"/>
      <protection locked="0"/>
    </xf>
    <xf numFmtId="49" fontId="3" fillId="4" borderId="2" xfId="0" applyNumberFormat="1"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15" xfId="0" applyFont="1" applyFill="1" applyBorder="1" applyAlignment="1" applyProtection="1">
      <alignment horizontal="left" vertical="center"/>
      <protection locked="0"/>
    </xf>
    <xf numFmtId="176" fontId="21" fillId="4" borderId="2" xfId="0" applyNumberFormat="1"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center" vertical="center"/>
      <protection locked="0"/>
    </xf>
    <xf numFmtId="177" fontId="3" fillId="4" borderId="2" xfId="0" applyNumberFormat="1"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3" fillId="4" borderId="6"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left" vertical="top" wrapText="1"/>
      <protection locked="0"/>
    </xf>
    <xf numFmtId="0" fontId="0" fillId="0" borderId="8" xfId="0" applyBorder="1"/>
    <xf numFmtId="0" fontId="0" fillId="0" borderId="0" xfId="0" applyBorder="1"/>
    <xf numFmtId="0" fontId="14" fillId="0" borderId="4" xfId="0" applyFont="1" applyBorder="1" applyAlignment="1" applyProtection="1">
      <alignment vertical="center" wrapText="1"/>
    </xf>
    <xf numFmtId="0" fontId="24" fillId="0" borderId="5" xfId="0" applyFont="1" applyBorder="1" applyAlignment="1" applyProtection="1">
      <alignment vertical="center" wrapText="1"/>
    </xf>
    <xf numFmtId="0" fontId="14" fillId="0" borderId="5" xfId="0" applyFont="1" applyBorder="1" applyAlignment="1" applyProtection="1">
      <alignment vertical="center" wrapText="1"/>
    </xf>
    <xf numFmtId="0" fontId="14" fillId="0" borderId="1" xfId="0" applyFont="1" applyBorder="1" applyAlignment="1" applyProtection="1">
      <alignment vertical="center" wrapText="1"/>
    </xf>
    <xf numFmtId="0" fontId="38" fillId="0" borderId="0" xfId="0" applyFont="1" applyAlignment="1" applyProtection="1">
      <alignment vertical="center" wrapText="1"/>
    </xf>
    <xf numFmtId="0" fontId="0" fillId="0" borderId="0" xfId="0" applyAlignment="1" applyProtection="1">
      <alignment vertical="center" wrapText="1"/>
    </xf>
    <xf numFmtId="0" fontId="0" fillId="0" borderId="16" xfId="0" applyFill="1" applyBorder="1" applyAlignment="1" applyProtection="1">
      <alignment vertical="center" wrapText="1"/>
    </xf>
    <xf numFmtId="0" fontId="17" fillId="0" borderId="3" xfId="0" applyFont="1" applyFill="1" applyBorder="1" applyAlignment="1" applyProtection="1">
      <alignment vertical="center" wrapText="1"/>
    </xf>
    <xf numFmtId="0" fontId="0" fillId="0" borderId="3" xfId="0" applyFill="1" applyBorder="1" applyAlignment="1" applyProtection="1">
      <alignment vertical="center" wrapText="1"/>
    </xf>
    <xf numFmtId="0" fontId="0" fillId="0" borderId="17" xfId="0" applyFill="1" applyBorder="1" applyAlignment="1" applyProtection="1">
      <alignment vertical="center" wrapText="1"/>
    </xf>
    <xf numFmtId="0" fontId="0" fillId="0" borderId="8" xfId="0" applyFill="1" applyBorder="1" applyAlignment="1" applyProtection="1">
      <alignment vertical="center" wrapText="1"/>
    </xf>
    <xf numFmtId="0" fontId="17"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9" xfId="0"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0" xfId="0" applyFont="1" applyFill="1" applyBorder="1" applyAlignment="1" applyProtection="1">
      <alignment vertical="center"/>
    </xf>
    <xf numFmtId="0" fontId="20" fillId="0" borderId="8"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xf>
    <xf numFmtId="0" fontId="0" fillId="0" borderId="8" xfId="0" applyBorder="1" applyAlignment="1" applyProtection="1">
      <alignment vertical="center" wrapText="1"/>
    </xf>
    <xf numFmtId="0" fontId="17"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9" xfId="0" applyBorder="1" applyAlignment="1" applyProtection="1">
      <alignment vertical="center" wrapText="1"/>
    </xf>
    <xf numFmtId="0" fontId="36" fillId="0" borderId="9" xfId="0" applyFont="1" applyBorder="1" applyAlignment="1" applyProtection="1">
      <alignment vertical="center"/>
    </xf>
    <xf numFmtId="0" fontId="0" fillId="0" borderId="19" xfId="0" applyBorder="1" applyAlignment="1" applyProtection="1">
      <alignment vertical="center" wrapText="1"/>
    </xf>
    <xf numFmtId="0" fontId="17" fillId="0" borderId="20" xfId="0" applyFont="1" applyBorder="1" applyAlignment="1" applyProtection="1">
      <alignment vertical="center" wrapText="1"/>
    </xf>
    <xf numFmtId="0" fontId="0" fillId="0" borderId="20" xfId="0" applyBorder="1" applyAlignment="1" applyProtection="1">
      <alignment vertical="center" wrapText="1"/>
    </xf>
    <xf numFmtId="0" fontId="0" fillId="0" borderId="21" xfId="0" applyBorder="1" applyAlignment="1" applyProtection="1">
      <alignment vertical="center" wrapText="1"/>
    </xf>
    <xf numFmtId="0" fontId="17" fillId="0" borderId="0" xfId="0" applyFont="1" applyAlignment="1" applyProtection="1">
      <alignment vertical="center" wrapText="1"/>
    </xf>
    <xf numFmtId="0" fontId="31" fillId="5" borderId="0" xfId="0" applyFont="1" applyFill="1" applyAlignment="1" applyProtection="1">
      <alignment horizontal="center" vertical="center" wrapText="1"/>
    </xf>
    <xf numFmtId="0" fontId="30" fillId="5" borderId="0" xfId="0" applyFont="1" applyFill="1" applyAlignment="1" applyProtection="1">
      <alignment horizontal="center" vertical="center" wrapText="1"/>
    </xf>
    <xf numFmtId="0" fontId="3" fillId="2" borderId="0" xfId="0" applyFont="1" applyFill="1" applyProtection="1"/>
    <xf numFmtId="0" fontId="23" fillId="3" borderId="0" xfId="0" applyFont="1" applyFill="1" applyAlignment="1" applyProtection="1">
      <alignment vertical="center"/>
    </xf>
    <xf numFmtId="0" fontId="29" fillId="2" borderId="0" xfId="0" applyFont="1" applyFill="1" applyAlignment="1" applyProtection="1">
      <alignment vertical="top"/>
    </xf>
    <xf numFmtId="0" fontId="33" fillId="3" borderId="0" xfId="0" applyFont="1" applyFill="1" applyBorder="1" applyAlignment="1" applyProtection="1">
      <alignment vertical="center"/>
    </xf>
    <xf numFmtId="0" fontId="4" fillId="2" borderId="0" xfId="0" applyFont="1" applyFill="1" applyAlignment="1" applyProtection="1">
      <alignment vertical="center"/>
    </xf>
    <xf numFmtId="0" fontId="12" fillId="4" borderId="0" xfId="0" applyFont="1" applyFill="1" applyAlignment="1" applyProtection="1">
      <alignment horizontal="left" vertical="center"/>
    </xf>
    <xf numFmtId="0" fontId="25" fillId="4" borderId="18" xfId="0" applyFont="1" applyFill="1" applyBorder="1" applyAlignment="1" applyProtection="1">
      <alignment horizontal="center" vertical="center"/>
    </xf>
    <xf numFmtId="0" fontId="4" fillId="2" borderId="0" xfId="0" applyFont="1" applyFill="1" applyAlignment="1" applyProtection="1">
      <alignment horizontal="left" wrapText="1"/>
    </xf>
    <xf numFmtId="0" fontId="3" fillId="4" borderId="2"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3" fillId="4" borderId="2" xfId="0" applyFont="1" applyFill="1" applyBorder="1" applyAlignment="1" applyProtection="1">
      <alignment horizontal="right" vertical="center"/>
    </xf>
    <xf numFmtId="0" fontId="3" fillId="2" borderId="0" xfId="0" applyFont="1" applyFill="1" applyAlignment="1" applyProtection="1">
      <alignment vertical="center"/>
    </xf>
    <xf numFmtId="0" fontId="8" fillId="2" borderId="0" xfId="0" applyFont="1" applyFill="1" applyAlignment="1" applyProtection="1">
      <alignment horizontal="left" vertical="center"/>
    </xf>
    <xf numFmtId="0" fontId="8" fillId="2" borderId="0" xfId="0" applyFont="1" applyFill="1" applyProtection="1"/>
    <xf numFmtId="0" fontId="34" fillId="4" borderId="0" xfId="0" applyFont="1" applyFill="1" applyAlignment="1" applyProtection="1">
      <alignment vertical="center"/>
    </xf>
    <xf numFmtId="0" fontId="7" fillId="2" borderId="0" xfId="0" applyFont="1" applyFill="1" applyAlignment="1" applyProtection="1">
      <alignment vertical="center"/>
    </xf>
    <xf numFmtId="0" fontId="9" fillId="2" borderId="0" xfId="0" applyFont="1" applyFill="1" applyProtection="1"/>
    <xf numFmtId="0" fontId="10" fillId="2" borderId="0" xfId="0" applyFont="1" applyFill="1" applyProtection="1"/>
    <xf numFmtId="0" fontId="7" fillId="2" borderId="0" xfId="0" applyFont="1" applyFill="1" applyProtection="1"/>
    <xf numFmtId="0" fontId="4" fillId="2" borderId="0" xfId="0" applyFont="1" applyFill="1" applyAlignment="1" applyProtection="1">
      <alignment horizontal="center" vertical="center"/>
    </xf>
    <xf numFmtId="0" fontId="3" fillId="4" borderId="2" xfId="0" applyFont="1" applyFill="1" applyBorder="1" applyAlignment="1" applyProtection="1">
      <alignment horizontal="center" vertical="center"/>
    </xf>
    <xf numFmtId="0" fontId="11" fillId="2" borderId="0" xfId="0" applyFont="1" applyFill="1" applyProtection="1"/>
    <xf numFmtId="0" fontId="12" fillId="4" borderId="10" xfId="0" applyFont="1" applyFill="1" applyBorder="1" applyAlignment="1" applyProtection="1">
      <alignment horizontal="left" vertical="center"/>
    </xf>
    <xf numFmtId="0" fontId="3" fillId="2" borderId="0" xfId="0" applyFont="1" applyFill="1" applyAlignment="1" applyProtection="1">
      <alignment horizontal="left"/>
    </xf>
    <xf numFmtId="0" fontId="7" fillId="4" borderId="0" xfId="0" applyFont="1" applyFill="1" applyAlignment="1" applyProtection="1">
      <alignment horizontal="right" vertical="center"/>
    </xf>
    <xf numFmtId="0" fontId="7" fillId="2" borderId="0" xfId="0" applyFont="1" applyFill="1" applyAlignment="1" applyProtection="1">
      <alignment vertical="top"/>
    </xf>
    <xf numFmtId="0" fontId="10" fillId="2" borderId="0" xfId="0" applyFont="1" applyFill="1" applyAlignment="1" applyProtection="1">
      <alignment vertical="center"/>
    </xf>
    <xf numFmtId="0" fontId="28" fillId="3" borderId="0" xfId="0" applyFont="1" applyFill="1" applyAlignment="1" applyProtection="1">
      <alignment horizontal="center" vertical="center"/>
    </xf>
    <xf numFmtId="0" fontId="3" fillId="3" borderId="10" xfId="0" applyFont="1" applyFill="1" applyBorder="1" applyAlignment="1" applyProtection="1">
      <alignment horizontal="left" vertical="center" wrapText="1"/>
    </xf>
    <xf numFmtId="0" fontId="3" fillId="2" borderId="0" xfId="0" applyFont="1" applyFill="1" applyAlignment="1" applyProtection="1">
      <alignment vertical="top"/>
    </xf>
    <xf numFmtId="0" fontId="35" fillId="4" borderId="0" xfId="0" applyFont="1" applyFill="1" applyAlignment="1" applyProtection="1">
      <alignment vertical="center"/>
    </xf>
    <xf numFmtId="0" fontId="3" fillId="4" borderId="11" xfId="0" applyFont="1" applyFill="1" applyBorder="1" applyAlignment="1" applyProtection="1">
      <alignment horizontal="right" vertical="center"/>
    </xf>
    <xf numFmtId="0" fontId="3" fillId="4" borderId="12" xfId="0" applyFont="1" applyFill="1" applyBorder="1" applyAlignment="1" applyProtection="1">
      <alignment horizontal="right" vertical="center"/>
    </xf>
    <xf numFmtId="0" fontId="3" fillId="4" borderId="13" xfId="0" applyFont="1" applyFill="1" applyBorder="1" applyAlignment="1" applyProtection="1">
      <alignment horizontal="right" vertical="center"/>
    </xf>
    <xf numFmtId="0" fontId="4" fillId="4" borderId="0" xfId="0" applyFont="1" applyFill="1" applyAlignment="1" applyProtection="1">
      <alignment horizontal="justify" vertical="center"/>
    </xf>
    <xf numFmtId="0" fontId="3" fillId="4" borderId="0" xfId="0" applyFont="1" applyFill="1" applyAlignment="1" applyProtection="1">
      <alignment vertical="center"/>
    </xf>
    <xf numFmtId="0" fontId="12" fillId="4" borderId="0" xfId="0" applyFont="1" applyFill="1" applyAlignment="1" applyProtection="1">
      <alignment horizontal="left" vertical="center" wrapText="1"/>
    </xf>
    <xf numFmtId="0" fontId="13" fillId="2" borderId="0" xfId="0" applyFont="1" applyFill="1" applyAlignment="1" applyProtection="1">
      <alignment vertical="center"/>
    </xf>
    <xf numFmtId="0" fontId="3" fillId="2" borderId="0" xfId="0" applyFont="1" applyFill="1" applyAlignment="1" applyProtection="1">
      <alignment horizontal="left" vertical="center" wrapText="1"/>
    </xf>
    <xf numFmtId="0" fontId="6" fillId="4" borderId="0" xfId="0" applyFont="1" applyFill="1" applyAlignment="1" applyProtection="1">
      <alignment vertical="center"/>
    </xf>
    <xf numFmtId="0" fontId="3" fillId="4" borderId="7" xfId="0" applyFont="1" applyFill="1" applyBorder="1" applyAlignment="1" applyProtection="1">
      <alignment horizontal="right" vertical="center"/>
    </xf>
    <xf numFmtId="0" fontId="3" fillId="4" borderId="6" xfId="0" applyFont="1" applyFill="1" applyBorder="1" applyAlignment="1" applyProtection="1">
      <alignment horizontal="right" vertical="center"/>
    </xf>
    <xf numFmtId="0" fontId="3" fillId="2" borderId="0" xfId="0" applyFont="1" applyFill="1" applyAlignment="1" applyProtection="1">
      <alignment horizontal="left" vertical="center"/>
    </xf>
    <xf numFmtId="0" fontId="3" fillId="4" borderId="0" xfId="0" applyFont="1" applyFill="1" applyAlignment="1" applyProtection="1">
      <alignment horizontal="right" vertical="center"/>
    </xf>
    <xf numFmtId="0" fontId="3" fillId="4" borderId="0" xfId="0" applyFont="1" applyFill="1" applyAlignment="1" applyProtection="1">
      <alignment horizontal="left" vertical="center"/>
    </xf>
    <xf numFmtId="0" fontId="3" fillId="2" borderId="0" xfId="0" applyFont="1" applyFill="1" applyAlignment="1" applyProtection="1">
      <alignment horizontal="left" vertical="center"/>
    </xf>
    <xf numFmtId="0" fontId="34" fillId="4" borderId="0" xfId="0" applyFont="1" applyFill="1" applyAlignment="1" applyProtection="1">
      <alignment horizontal="left" vertical="center"/>
    </xf>
    <xf numFmtId="0" fontId="12" fillId="4" borderId="0" xfId="0" applyFont="1" applyFill="1" applyAlignment="1" applyProtection="1">
      <alignment horizontal="left" vertical="center" wrapText="1"/>
    </xf>
    <xf numFmtId="0" fontId="3" fillId="4" borderId="0" xfId="0" applyFont="1" applyFill="1" applyAlignment="1" applyProtection="1">
      <alignment vertical="center" wrapText="1"/>
    </xf>
    <xf numFmtId="0" fontId="30" fillId="4" borderId="4" xfId="0" applyFont="1" applyFill="1" applyBorder="1" applyAlignment="1" applyProtection="1">
      <alignment horizontal="center" vertical="center"/>
    </xf>
    <xf numFmtId="0" fontId="30" fillId="4" borderId="5"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3" fillId="4" borderId="0" xfId="0" applyFont="1" applyFill="1" applyAlignment="1" applyProtection="1">
      <alignment horizontal="center"/>
    </xf>
    <xf numFmtId="49" fontId="5" fillId="4" borderId="15"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left" vertical="center"/>
      <protection locked="0"/>
    </xf>
    <xf numFmtId="0" fontId="18" fillId="2" borderId="0" xfId="2" applyFill="1" applyProtection="1">
      <protection locked="0"/>
    </xf>
  </cellXfs>
  <cellStyles count="3">
    <cellStyle name="ハイパーリンク" xfId="2" builtinId="8"/>
    <cellStyle name="標準" xfId="0" builtinId="0"/>
    <cellStyle name="標準 2" xfId="1" xr:uid="{00000000-0005-0000-0000-000001000000}"/>
  </cellStyles>
  <dxfs count="5">
    <dxf>
      <font>
        <color rgb="FF9C0006"/>
      </font>
      <fill>
        <patternFill>
          <bgColor rgb="FFFFC7CE"/>
        </patternFill>
      </fill>
    </dxf>
    <dxf>
      <font>
        <color theme="0"/>
      </font>
    </dxf>
    <dxf>
      <font>
        <color auto="1"/>
      </font>
      <fill>
        <patternFill>
          <bgColor rgb="FFFF0000"/>
        </patternFill>
      </fill>
    </dxf>
    <dxf>
      <font>
        <color theme="0"/>
      </font>
    </dxf>
    <dxf>
      <font>
        <b/>
        <i val="0"/>
        <color auto="1"/>
      </font>
      <fill>
        <patternFill>
          <bgColor theme="7" tint="0.79998168889431442"/>
        </patternFill>
      </fill>
    </dxf>
  </dxfs>
  <tableStyles count="0" defaultTableStyle="TableStyleMedium2" defaultPivotStyle="PivotStyleMedium9"/>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mg.jp/list/senmo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4"/>
  <sheetViews>
    <sheetView tabSelected="1" zoomScaleNormal="100" workbookViewId="0">
      <selection activeCell="B6" sqref="B6"/>
    </sheetView>
  </sheetViews>
  <sheetFormatPr defaultColWidth="9" defaultRowHeight="12.75" x14ac:dyDescent="0.15"/>
  <cols>
    <col min="1" max="1" width="36.25" style="61" customWidth="1"/>
    <col min="2" max="2" width="84" style="61" customWidth="1"/>
    <col min="3" max="3" width="11.125" style="50" customWidth="1"/>
    <col min="4" max="4" width="16.375" style="50" customWidth="1"/>
    <col min="5" max="16384" width="9" style="50"/>
  </cols>
  <sheetData>
    <row r="1" spans="1:12" ht="32.25" customHeight="1" x14ac:dyDescent="0.15">
      <c r="A1" s="48" t="s">
        <v>199</v>
      </c>
      <c r="B1" s="49"/>
    </row>
    <row r="2" spans="1:12" ht="27.75" customHeight="1" x14ac:dyDescent="0.15">
      <c r="A2" s="48" t="s">
        <v>200</v>
      </c>
      <c r="B2" s="48"/>
    </row>
    <row r="3" spans="1:12" ht="42.75" customHeight="1" x14ac:dyDescent="0.15">
      <c r="A3" s="51"/>
      <c r="B3" s="51" t="s">
        <v>470</v>
      </c>
      <c r="C3" s="52"/>
    </row>
    <row r="4" spans="1:12" ht="30" customHeight="1" x14ac:dyDescent="0.15">
      <c r="A4" s="51"/>
      <c r="B4" s="53" t="s">
        <v>478</v>
      </c>
      <c r="C4" s="54"/>
    </row>
    <row r="5" spans="1:12" ht="25.15" customHeight="1" x14ac:dyDescent="0.15">
      <c r="A5" s="55" t="s">
        <v>471</v>
      </c>
      <c r="B5" s="56" t="s">
        <v>188</v>
      </c>
      <c r="C5" s="57" t="s">
        <v>190</v>
      </c>
      <c r="D5" s="54"/>
      <c r="E5" s="54"/>
      <c r="F5" s="54"/>
      <c r="G5" s="54"/>
    </row>
    <row r="6" spans="1:12" ht="70.900000000000006" customHeight="1" x14ac:dyDescent="0.15">
      <c r="A6" s="58" t="s">
        <v>171</v>
      </c>
      <c r="B6" s="103"/>
      <c r="C6" s="59" t="s">
        <v>454</v>
      </c>
      <c r="D6" s="59"/>
      <c r="E6" s="59"/>
      <c r="F6" s="59"/>
      <c r="G6" s="59"/>
      <c r="H6" s="59"/>
      <c r="I6" s="59"/>
      <c r="J6" s="59"/>
      <c r="K6" s="59"/>
      <c r="L6" s="59"/>
    </row>
    <row r="7" spans="1:12" ht="19.899999999999999" customHeight="1" x14ac:dyDescent="0.15">
      <c r="A7" s="60" t="s">
        <v>172</v>
      </c>
      <c r="B7" s="9"/>
      <c r="C7" s="61" t="s">
        <v>145</v>
      </c>
      <c r="D7" s="62"/>
      <c r="E7" s="63"/>
    </row>
    <row r="8" spans="1:12" ht="19.899999999999999" customHeight="1" x14ac:dyDescent="0.15">
      <c r="A8" s="60" t="s">
        <v>135</v>
      </c>
      <c r="B8" s="10"/>
      <c r="C8" s="61" t="s">
        <v>145</v>
      </c>
      <c r="D8" s="62"/>
      <c r="E8" s="63"/>
    </row>
    <row r="9" spans="1:12" ht="19.899999999999999" customHeight="1" x14ac:dyDescent="0.15">
      <c r="A9" s="60" t="s">
        <v>136</v>
      </c>
      <c r="B9" s="11"/>
      <c r="C9" s="61" t="s">
        <v>146</v>
      </c>
      <c r="D9" s="62"/>
      <c r="E9" s="63"/>
    </row>
    <row r="10" spans="1:12" ht="25.15" customHeight="1" x14ac:dyDescent="0.15">
      <c r="A10" s="55" t="s">
        <v>472</v>
      </c>
      <c r="B10" s="64"/>
      <c r="D10" s="63"/>
      <c r="E10" s="63"/>
    </row>
    <row r="11" spans="1:12" s="68" customFormat="1" ht="19.899999999999999" customHeight="1" x14ac:dyDescent="0.15">
      <c r="A11" s="60" t="s">
        <v>173</v>
      </c>
      <c r="B11" s="12"/>
      <c r="C11" s="65" t="s">
        <v>137</v>
      </c>
      <c r="D11" s="66"/>
      <c r="E11" s="67"/>
      <c r="G11" s="50"/>
    </row>
    <row r="12" spans="1:12" ht="19.5" customHeight="1" x14ac:dyDescent="0.15">
      <c r="A12" s="60" t="s">
        <v>174</v>
      </c>
      <c r="B12" s="12"/>
      <c r="C12" s="65" t="s">
        <v>138</v>
      </c>
      <c r="D12" s="66"/>
      <c r="F12" s="69"/>
      <c r="G12" s="69"/>
    </row>
    <row r="13" spans="1:12" ht="19.899999999999999" customHeight="1" x14ac:dyDescent="0.15">
      <c r="A13" s="60" t="s">
        <v>175</v>
      </c>
      <c r="B13" s="70" t="str">
        <f>IF(B12="","検査名を選択すると反映されます",VLOOKUP(B12,遺伝子検査一覧表!B:C,2,FALSE))</f>
        <v>検査名を選択すると反映されます</v>
      </c>
      <c r="C13" s="65"/>
      <c r="D13" s="71"/>
    </row>
    <row r="14" spans="1:12" ht="25.15" customHeight="1" x14ac:dyDescent="0.15">
      <c r="A14" s="72" t="s">
        <v>473</v>
      </c>
      <c r="B14" s="55"/>
      <c r="C14" s="73" t="s">
        <v>139</v>
      </c>
      <c r="D14" s="63"/>
      <c r="E14" s="63"/>
    </row>
    <row r="15" spans="1:12" s="65" customFormat="1" ht="19.899999999999999" customHeight="1" x14ac:dyDescent="0.15">
      <c r="A15" s="74" t="s">
        <v>176</v>
      </c>
      <c r="B15" s="14" t="s">
        <v>198</v>
      </c>
      <c r="C15" s="75" t="s">
        <v>140</v>
      </c>
      <c r="D15" s="76"/>
      <c r="E15" s="76"/>
    </row>
    <row r="16" spans="1:12" ht="87" customHeight="1" x14ac:dyDescent="0.15">
      <c r="A16" s="77" t="s">
        <v>189</v>
      </c>
      <c r="B16" s="78" t="str">
        <f>IF(B12="","検査名を選択すると反映されます",VLOOKUP(B12,遺伝子検査一覧表!B:F,5,FALSE))</f>
        <v>検査名を選択すると反映されます</v>
      </c>
      <c r="C16" s="79" t="s">
        <v>141</v>
      </c>
      <c r="D16" s="63"/>
      <c r="E16" s="63"/>
    </row>
    <row r="17" spans="1:8" s="68" customFormat="1" ht="25.15" customHeight="1" x14ac:dyDescent="0.15">
      <c r="A17" s="55" t="s">
        <v>474</v>
      </c>
      <c r="B17" s="80"/>
      <c r="D17" s="50"/>
      <c r="E17" s="50"/>
      <c r="F17" s="50"/>
      <c r="G17" s="50"/>
      <c r="H17" s="50"/>
    </row>
    <row r="18" spans="1:8" ht="19.899999999999999" customHeight="1" x14ac:dyDescent="0.15">
      <c r="A18" s="81" t="s">
        <v>177</v>
      </c>
      <c r="B18" s="8"/>
      <c r="D18" s="63"/>
      <c r="E18" s="63"/>
    </row>
    <row r="19" spans="1:8" ht="19.899999999999999" customHeight="1" x14ac:dyDescent="0.15">
      <c r="A19" s="82" t="s">
        <v>178</v>
      </c>
      <c r="B19" s="5"/>
      <c r="D19" s="63"/>
      <c r="E19" s="63"/>
    </row>
    <row r="20" spans="1:8" ht="19.899999999999999" customHeight="1" x14ac:dyDescent="0.15">
      <c r="A20" s="81" t="s">
        <v>179</v>
      </c>
      <c r="B20" s="8" t="s">
        <v>1</v>
      </c>
      <c r="D20" s="62"/>
      <c r="E20" s="63"/>
    </row>
    <row r="21" spans="1:8" ht="19.899999999999999" customHeight="1" x14ac:dyDescent="0.15">
      <c r="A21" s="82" t="s">
        <v>180</v>
      </c>
      <c r="B21" s="5"/>
      <c r="C21" s="68"/>
      <c r="D21" s="62"/>
      <c r="E21" s="63"/>
    </row>
    <row r="22" spans="1:8" ht="19.899999999999999" customHeight="1" x14ac:dyDescent="0.15">
      <c r="A22" s="82" t="s">
        <v>181</v>
      </c>
      <c r="B22" s="13"/>
      <c r="C22" s="50" t="s">
        <v>1387</v>
      </c>
    </row>
    <row r="23" spans="1:8" ht="19.899999999999999" customHeight="1" x14ac:dyDescent="0.15">
      <c r="A23" s="83" t="s">
        <v>182</v>
      </c>
      <c r="B23" s="6"/>
      <c r="C23" s="61" t="s">
        <v>1388</v>
      </c>
    </row>
    <row r="24" spans="1:8" ht="4.5" customHeight="1" x14ac:dyDescent="0.15">
      <c r="A24" s="84"/>
      <c r="B24" s="85"/>
    </row>
    <row r="25" spans="1:8" s="68" customFormat="1" ht="25.15" customHeight="1" x14ac:dyDescent="0.15">
      <c r="A25" s="86" t="s">
        <v>475</v>
      </c>
      <c r="B25" s="86"/>
      <c r="C25" s="105" t="s">
        <v>142</v>
      </c>
      <c r="D25" s="65"/>
      <c r="E25" s="65"/>
      <c r="F25" s="65"/>
      <c r="G25" s="65"/>
    </row>
    <row r="26" spans="1:8" ht="19.899999999999999" customHeight="1" x14ac:dyDescent="0.15">
      <c r="A26" s="60" t="s">
        <v>183</v>
      </c>
      <c r="B26" s="7"/>
      <c r="C26" s="68" t="s">
        <v>143</v>
      </c>
      <c r="D26" s="87"/>
      <c r="E26" s="88"/>
      <c r="F26" s="88"/>
    </row>
    <row r="27" spans="1:8" ht="19.899999999999999" customHeight="1" x14ac:dyDescent="0.15">
      <c r="A27" s="60" t="s">
        <v>184</v>
      </c>
      <c r="B27" s="104"/>
      <c r="C27" s="50" t="s">
        <v>144</v>
      </c>
      <c r="D27" s="87"/>
    </row>
    <row r="28" spans="1:8" ht="6.95" customHeight="1" x14ac:dyDescent="0.15">
      <c r="A28" s="84"/>
      <c r="B28" s="85"/>
    </row>
    <row r="29" spans="1:8" s="68" customFormat="1" ht="25.15" customHeight="1" x14ac:dyDescent="0.15">
      <c r="A29" s="55" t="s">
        <v>476</v>
      </c>
      <c r="B29" s="89"/>
    </row>
    <row r="30" spans="1:8" ht="19.899999999999999" customHeight="1" x14ac:dyDescent="0.15">
      <c r="A30" s="90" t="s">
        <v>177</v>
      </c>
      <c r="B30" s="8"/>
    </row>
    <row r="31" spans="1:8" ht="19.899999999999999" customHeight="1" x14ac:dyDescent="0.15">
      <c r="A31" s="91" t="s">
        <v>185</v>
      </c>
      <c r="B31" s="5"/>
    </row>
    <row r="32" spans="1:8" ht="19.899999999999999" customHeight="1" x14ac:dyDescent="0.15">
      <c r="A32" s="90" t="s">
        <v>179</v>
      </c>
      <c r="B32" s="8" t="s">
        <v>1</v>
      </c>
      <c r="D32" s="50" t="s">
        <v>2</v>
      </c>
    </row>
    <row r="33" spans="1:4" ht="19.899999999999999" customHeight="1" x14ac:dyDescent="0.15">
      <c r="A33" s="91" t="s">
        <v>180</v>
      </c>
      <c r="B33" s="5"/>
    </row>
    <row r="34" spans="1:4" ht="19.899999999999999" customHeight="1" x14ac:dyDescent="0.15">
      <c r="A34" s="91" t="s">
        <v>186</v>
      </c>
      <c r="B34" s="5"/>
    </row>
    <row r="35" spans="1:4" ht="19.899999999999999" customHeight="1" x14ac:dyDescent="0.15">
      <c r="A35" s="60" t="s">
        <v>182</v>
      </c>
      <c r="B35" s="6"/>
      <c r="C35" s="92"/>
      <c r="D35" s="92"/>
    </row>
    <row r="36" spans="1:4" ht="10.5" customHeight="1" x14ac:dyDescent="0.15">
      <c r="A36" s="93"/>
      <c r="B36" s="94"/>
      <c r="C36" s="95"/>
      <c r="D36" s="95"/>
    </row>
    <row r="37" spans="1:4" ht="8.1" customHeight="1" x14ac:dyDescent="0.15">
      <c r="A37" s="93"/>
      <c r="B37" s="96">
        <v>2022</v>
      </c>
      <c r="C37" s="95"/>
      <c r="D37" s="95"/>
    </row>
    <row r="38" spans="1:4" ht="60" customHeight="1" x14ac:dyDescent="0.15">
      <c r="A38" s="97" t="s">
        <v>477</v>
      </c>
      <c r="B38" s="15"/>
      <c r="C38" s="61" t="s">
        <v>1389</v>
      </c>
    </row>
    <row r="39" spans="1:4" ht="6.95" customHeight="1" x14ac:dyDescent="0.15">
      <c r="A39" s="98"/>
      <c r="B39" s="98"/>
    </row>
    <row r="40" spans="1:4" ht="6.95" customHeight="1" thickBot="1" x14ac:dyDescent="0.2">
      <c r="A40" s="85"/>
      <c r="B40" s="98"/>
    </row>
    <row r="41" spans="1:4" s="68" customFormat="1" ht="21.75" customHeight="1" thickBot="1" x14ac:dyDescent="0.2">
      <c r="A41" s="99" t="s">
        <v>129</v>
      </c>
      <c r="B41" s="100"/>
    </row>
    <row r="42" spans="1:4" ht="37.15" customHeight="1" x14ac:dyDescent="0.15">
      <c r="A42" s="101" t="s">
        <v>187</v>
      </c>
      <c r="B42" s="101"/>
    </row>
    <row r="43" spans="1:4" x14ac:dyDescent="0.15">
      <c r="A43" s="102" t="s">
        <v>3</v>
      </c>
      <c r="B43" s="102"/>
    </row>
    <row r="44" spans="1:4" x14ac:dyDescent="0.15">
      <c r="A44" s="102" t="s">
        <v>0</v>
      </c>
      <c r="B44" s="102"/>
    </row>
  </sheetData>
  <sheetProtection algorithmName="SHA-512" hashValue="Ny+abX2GEpEn4Q3XAtmLBigfZvrlmwukP9UYosXJLWMAsIfw4f09vl7ktuW6WfUuVELbOy+9W+you1yDxjvCeA==" saltValue="b0ceo/Acnm3k2rDFYOVy3g==" spinCount="100000" sheet="1" objects="1" scenarios="1" selectLockedCells="1"/>
  <mergeCells count="9">
    <mergeCell ref="A44:B44"/>
    <mergeCell ref="A43:B43"/>
    <mergeCell ref="A41:B41"/>
    <mergeCell ref="A42:B42"/>
    <mergeCell ref="C6:L6"/>
    <mergeCell ref="C35:D35"/>
    <mergeCell ref="A1:B1"/>
    <mergeCell ref="A2:B2"/>
    <mergeCell ref="A25:B25"/>
  </mergeCells>
  <phoneticPr fontId="2"/>
  <conditionalFormatting sqref="B13">
    <cfRule type="containsText" dxfId="4" priority="7" operator="containsText" text="検査名">
      <formula>NOT(ISERROR(SEARCH("検査名",B13)))</formula>
    </cfRule>
  </conditionalFormatting>
  <dataValidations count="8">
    <dataValidation type="textLength" imeMode="halfAlpha" operator="lessThanOrEqual" allowBlank="1" showInputMessage="1" showErrorMessage="1" errorTitle="郵便番号" error="住所は下段に入力してください。" sqref="B20 B32" xr:uid="{00000000-0002-0000-0000-000001000000}">
      <formula1>9</formula1>
    </dataValidation>
    <dataValidation type="list" allowBlank="1" showInputMessage="1" showErrorMessage="1" error="セル右端の▼をクリックして、ドロップダウンリストから選択してください。" sqref="B12" xr:uid="{00000000-0002-0000-0000-000003000000}">
      <formula1>INDIRECT($B$11)</formula1>
    </dataValidation>
    <dataValidation type="list" allowBlank="1" showInputMessage="1" showErrorMessage="1" sqref="B15" xr:uid="{00000000-0002-0000-0000-000004000000}">
      <formula1>"希望あり,希望なし"</formula1>
    </dataValidation>
    <dataValidation type="whole" operator="greaterThanOrEqual" allowBlank="1" showInputMessage="1" showErrorMessage="1" errorTitle="年齢" error="整数で入力してください。" sqref="B9" xr:uid="{F0E79962-3561-4860-A79A-C4915D7817E0}">
      <formula1>0</formula1>
    </dataValidation>
    <dataValidation operator="greaterThanOrEqual" allowBlank="1" showInputMessage="1" showErrorMessage="1" errorTitle="依頼年月日" error="西暦（yyyy/mm/dd）で入力してください。" sqref="B8" xr:uid="{FD63443B-11D5-4DE5-9607-9C5EFAD92C91}"/>
    <dataValidation type="textLength" imeMode="disabled" showInputMessage="1" showErrorMessage="1" errorTitle="桁数" error="4-10桁でお願いします" sqref="B6" xr:uid="{F052FB25-1EA7-436D-B304-B17986133A1F}">
      <formula1>4</formula1>
      <formula2>10</formula2>
    </dataValidation>
    <dataValidation imeMode="disabled" allowBlank="1" showInputMessage="1" showErrorMessage="1" sqref="B35 B23" xr:uid="{6D03E28C-5AE2-428D-8053-AA1635EC4F09}"/>
    <dataValidation type="list" operator="greaterThanOrEqual" allowBlank="1" showInputMessage="1" showErrorMessage="1" errorTitle="依頼年月日" error="西暦（yyyy/mm/dd）で入力してください。" sqref="B7" xr:uid="{1A2B9CAF-B6CA-4414-ACC0-69686D600293}">
      <formula1>"厳密に検査はしていないがおそらくXX,厳密に検査はしていないがおそらくXY,XX,XY,XO,XXX,XXY,XYY,その他"</formula1>
    </dataValidation>
  </dataValidations>
  <hyperlinks>
    <hyperlink ref="C25" r:id="rId1" display="http://www.jbmg.jp/list/senmon.html" xr:uid="{03BCD24B-A128-4471-B589-D833522913AB}"/>
  </hyperlinks>
  <printOptions horizontalCentered="1" verticalCentered="1"/>
  <pageMargins left="0.37" right="0.23622047244094491" top="0.28999999999999998" bottom="0.32" header="0.31496062992125984" footer="0.31496062992125984"/>
  <pageSetup paperSize="9" scale="82" orientation="portrait" r:id="rId2"/>
  <extLst>
    <ext xmlns:x14="http://schemas.microsoft.com/office/spreadsheetml/2009/9/main" uri="{78C0D931-6437-407d-A8EE-F0AAD7539E65}">
      <x14:conditionalFormattings>
        <x14:conditionalFormatting xmlns:xm="http://schemas.microsoft.com/office/excel/2006/main">
          <x14:cfRule type="expression" priority="5" id="{78CC3F44-FAE2-4674-84C0-A4D566E45D74}">
            <xm:f>secret!$B$1=20</xm:f>
            <x14:dxf>
              <font>
                <color theme="0"/>
              </font>
            </x14:dxf>
          </x14:cfRule>
          <xm:sqref>A42:B42</xm:sqref>
        </x14:conditionalFormatting>
        <x14:conditionalFormatting xmlns:xm="http://schemas.microsoft.com/office/excel/2006/main">
          <x14:cfRule type="expression" priority="2" id="{BF781FE1-510C-4C6B-A698-A74B8449DF06}">
            <xm:f>secret!$D$30&gt;=1</xm:f>
            <x14:dxf>
              <font>
                <color auto="1"/>
              </font>
              <fill>
                <patternFill>
                  <bgColor rgb="FFFF0000"/>
                </patternFill>
              </fill>
            </x14:dxf>
          </x14:cfRule>
          <xm:sqref>B6</xm:sqref>
        </x14:conditionalFormatting>
        <x14:conditionalFormatting xmlns:xm="http://schemas.microsoft.com/office/excel/2006/main">
          <x14:cfRule type="expression" priority="1" id="{E7D839A6-3FE8-4E21-8BE1-76785391EF07}">
            <xm:f>secret!$D$30=0</xm:f>
            <x14:dxf>
              <font>
                <color theme="0"/>
              </font>
            </x14:dxf>
          </x14:cfRule>
          <xm:sqref>B5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セル右端の▼をクリックして、ドロップダウンリストから選択してください。" xr:uid="{B2AF5A1C-60E6-4055-A9EF-0882321FD91B}">
          <x14:formula1>
            <xm:f>secret!$A$2:$A$147</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2D07B-8679-4F70-A09C-592B558E9822}">
  <sheetPr codeName="Sheet3"/>
  <dimension ref="A1:H213"/>
  <sheetViews>
    <sheetView zoomScale="90" zoomScaleNormal="90" workbookViewId="0">
      <pane ySplit="1" topLeftCell="A2" activePane="bottomLeft" state="frozen"/>
      <selection pane="bottomLeft"/>
    </sheetView>
  </sheetViews>
  <sheetFormatPr defaultColWidth="9" defaultRowHeight="33" customHeight="1" x14ac:dyDescent="0.15"/>
  <cols>
    <col min="1" max="1" width="43.875" style="23" customWidth="1"/>
    <col min="2" max="2" width="55.75" style="47" bestFit="1" customWidth="1"/>
    <col min="3" max="3" width="21.125" style="23" customWidth="1"/>
    <col min="4" max="4" width="70" style="23" customWidth="1"/>
    <col min="5" max="5" width="61.25" style="23" customWidth="1"/>
    <col min="6" max="6" width="9" style="22"/>
    <col min="7" max="7" width="9" style="22" customWidth="1"/>
    <col min="8" max="8" width="9" style="22"/>
    <col min="9" max="11" width="9" style="23"/>
    <col min="12" max="12" width="10" style="23" customWidth="1"/>
    <col min="13" max="16384" width="9" style="23"/>
  </cols>
  <sheetData>
    <row r="1" spans="1:8" ht="33" customHeight="1" thickBot="1" x14ac:dyDescent="0.2">
      <c r="A1" s="18" t="s">
        <v>4</v>
      </c>
      <c r="B1" s="19" t="s">
        <v>5</v>
      </c>
      <c r="C1" s="20" t="s">
        <v>6</v>
      </c>
      <c r="D1" s="20" t="s">
        <v>7</v>
      </c>
      <c r="E1" s="21" t="s">
        <v>53</v>
      </c>
    </row>
    <row r="2" spans="1:8" ht="33" customHeight="1" x14ac:dyDescent="0.15">
      <c r="A2" s="24" t="s">
        <v>839</v>
      </c>
      <c r="B2" s="25" t="s">
        <v>56</v>
      </c>
      <c r="C2" s="26" t="s">
        <v>57</v>
      </c>
      <c r="D2" s="26" t="s">
        <v>483</v>
      </c>
      <c r="E2" s="27" t="s">
        <v>365</v>
      </c>
      <c r="F2" s="22" t="s">
        <v>841</v>
      </c>
      <c r="H2" s="22" t="s">
        <v>840</v>
      </c>
    </row>
    <row r="3" spans="1:8" ht="33" customHeight="1" x14ac:dyDescent="0.15">
      <c r="A3" s="28" t="s">
        <v>839</v>
      </c>
      <c r="B3" s="29" t="s">
        <v>58</v>
      </c>
      <c r="C3" s="30" t="s">
        <v>59</v>
      </c>
      <c r="D3" s="30" t="s">
        <v>484</v>
      </c>
      <c r="E3" s="31" t="s">
        <v>365</v>
      </c>
      <c r="F3" s="22" t="s">
        <v>843</v>
      </c>
      <c r="H3" s="22" t="s">
        <v>842</v>
      </c>
    </row>
    <row r="4" spans="1:8" ht="33" customHeight="1" x14ac:dyDescent="0.15">
      <c r="A4" s="28" t="s">
        <v>839</v>
      </c>
      <c r="B4" s="29" t="s">
        <v>60</v>
      </c>
      <c r="C4" s="30" t="s">
        <v>61</v>
      </c>
      <c r="D4" s="30" t="s">
        <v>485</v>
      </c>
      <c r="E4" s="31" t="s">
        <v>365</v>
      </c>
      <c r="F4" s="22" t="s">
        <v>845</v>
      </c>
      <c r="H4" s="22" t="s">
        <v>844</v>
      </c>
    </row>
    <row r="5" spans="1:8" ht="33" customHeight="1" x14ac:dyDescent="0.15">
      <c r="A5" s="28" t="s">
        <v>839</v>
      </c>
      <c r="B5" s="29" t="s">
        <v>62</v>
      </c>
      <c r="C5" s="30" t="s">
        <v>63</v>
      </c>
      <c r="D5" s="30" t="s">
        <v>486</v>
      </c>
      <c r="E5" s="31" t="s">
        <v>365</v>
      </c>
      <c r="F5" s="22" t="s">
        <v>847</v>
      </c>
      <c r="H5" s="22" t="s">
        <v>846</v>
      </c>
    </row>
    <row r="6" spans="1:8" ht="33" customHeight="1" x14ac:dyDescent="0.15">
      <c r="A6" s="28" t="s">
        <v>839</v>
      </c>
      <c r="B6" s="29" t="s">
        <v>64</v>
      </c>
      <c r="C6" s="30" t="s">
        <v>65</v>
      </c>
      <c r="D6" s="30" t="s">
        <v>487</v>
      </c>
      <c r="E6" s="31" t="s">
        <v>365</v>
      </c>
      <c r="F6" s="22" t="s">
        <v>849</v>
      </c>
      <c r="H6" s="22" t="s">
        <v>848</v>
      </c>
    </row>
    <row r="7" spans="1:8" ht="33" customHeight="1" x14ac:dyDescent="0.15">
      <c r="A7" s="28" t="s">
        <v>839</v>
      </c>
      <c r="B7" s="29" t="s">
        <v>66</v>
      </c>
      <c r="C7" s="30" t="s">
        <v>67</v>
      </c>
      <c r="D7" s="30" t="s">
        <v>488</v>
      </c>
      <c r="E7" s="31" t="s">
        <v>365</v>
      </c>
      <c r="F7" s="22" t="s">
        <v>851</v>
      </c>
      <c r="H7" s="22" t="s">
        <v>850</v>
      </c>
    </row>
    <row r="8" spans="1:8" ht="33" customHeight="1" x14ac:dyDescent="0.15">
      <c r="A8" s="28" t="s">
        <v>839</v>
      </c>
      <c r="B8" s="29" t="s">
        <v>68</v>
      </c>
      <c r="C8" s="30" t="s">
        <v>69</v>
      </c>
      <c r="D8" s="30" t="s">
        <v>489</v>
      </c>
      <c r="E8" s="31" t="s">
        <v>365</v>
      </c>
      <c r="F8" s="22" t="s">
        <v>853</v>
      </c>
      <c r="H8" s="22" t="s">
        <v>852</v>
      </c>
    </row>
    <row r="9" spans="1:8" ht="33" customHeight="1" x14ac:dyDescent="0.15">
      <c r="A9" s="28" t="s">
        <v>839</v>
      </c>
      <c r="B9" s="29" t="s">
        <v>70</v>
      </c>
      <c r="C9" s="30" t="s">
        <v>71</v>
      </c>
      <c r="D9" s="30" t="s">
        <v>490</v>
      </c>
      <c r="E9" s="31" t="s">
        <v>365</v>
      </c>
      <c r="F9" s="22" t="s">
        <v>855</v>
      </c>
      <c r="H9" s="22" t="s">
        <v>854</v>
      </c>
    </row>
    <row r="10" spans="1:8" ht="33" customHeight="1" x14ac:dyDescent="0.15">
      <c r="A10" s="28" t="s">
        <v>839</v>
      </c>
      <c r="B10" s="29" t="s">
        <v>72</v>
      </c>
      <c r="C10" s="30" t="s">
        <v>73</v>
      </c>
      <c r="D10" s="30" t="s">
        <v>491</v>
      </c>
      <c r="E10" s="31" t="s">
        <v>365</v>
      </c>
      <c r="F10" s="22" t="s">
        <v>857</v>
      </c>
      <c r="H10" s="22" t="s">
        <v>856</v>
      </c>
    </row>
    <row r="11" spans="1:8" ht="33" customHeight="1" x14ac:dyDescent="0.15">
      <c r="A11" s="28" t="s">
        <v>839</v>
      </c>
      <c r="B11" s="29" t="s">
        <v>74</v>
      </c>
      <c r="C11" s="30" t="s">
        <v>75</v>
      </c>
      <c r="D11" s="30" t="s">
        <v>492</v>
      </c>
      <c r="E11" s="31" t="s">
        <v>365</v>
      </c>
      <c r="F11" s="22" t="s">
        <v>859</v>
      </c>
      <c r="H11" s="22" t="s">
        <v>858</v>
      </c>
    </row>
    <row r="12" spans="1:8" ht="33" customHeight="1" x14ac:dyDescent="0.15">
      <c r="A12" s="28" t="s">
        <v>839</v>
      </c>
      <c r="B12" s="29" t="s">
        <v>76</v>
      </c>
      <c r="C12" s="30" t="s">
        <v>77</v>
      </c>
      <c r="D12" s="30" t="s">
        <v>493</v>
      </c>
      <c r="E12" s="31" t="s">
        <v>365</v>
      </c>
      <c r="F12" s="22" t="s">
        <v>861</v>
      </c>
      <c r="H12" s="22" t="s">
        <v>860</v>
      </c>
    </row>
    <row r="13" spans="1:8" ht="33" customHeight="1" x14ac:dyDescent="0.15">
      <c r="A13" s="28" t="s">
        <v>839</v>
      </c>
      <c r="B13" s="29" t="s">
        <v>78</v>
      </c>
      <c r="C13" s="30" t="s">
        <v>79</v>
      </c>
      <c r="D13" s="30" t="s">
        <v>494</v>
      </c>
      <c r="E13" s="31" t="s">
        <v>365</v>
      </c>
      <c r="F13" s="22" t="s">
        <v>863</v>
      </c>
      <c r="H13" s="22" t="s">
        <v>862</v>
      </c>
    </row>
    <row r="14" spans="1:8" ht="33" customHeight="1" x14ac:dyDescent="0.15">
      <c r="A14" s="28" t="s">
        <v>839</v>
      </c>
      <c r="B14" s="29" t="s">
        <v>80</v>
      </c>
      <c r="C14" s="30" t="s">
        <v>81</v>
      </c>
      <c r="D14" s="30" t="s">
        <v>495</v>
      </c>
      <c r="E14" s="31" t="s">
        <v>365</v>
      </c>
      <c r="F14" s="22" t="s">
        <v>865</v>
      </c>
      <c r="H14" s="22" t="s">
        <v>864</v>
      </c>
    </row>
    <row r="15" spans="1:8" ht="33" customHeight="1" x14ac:dyDescent="0.15">
      <c r="A15" s="28" t="s">
        <v>839</v>
      </c>
      <c r="B15" s="29" t="s">
        <v>82</v>
      </c>
      <c r="C15" s="30" t="s">
        <v>83</v>
      </c>
      <c r="D15" s="30" t="s">
        <v>496</v>
      </c>
      <c r="E15" s="31" t="s">
        <v>365</v>
      </c>
      <c r="F15" s="22" t="s">
        <v>867</v>
      </c>
      <c r="H15" s="22" t="s">
        <v>866</v>
      </c>
    </row>
    <row r="16" spans="1:8" ht="33" customHeight="1" x14ac:dyDescent="0.15">
      <c r="A16" s="28" t="s">
        <v>839</v>
      </c>
      <c r="B16" s="29" t="s">
        <v>84</v>
      </c>
      <c r="C16" s="30" t="s">
        <v>85</v>
      </c>
      <c r="D16" s="30" t="s">
        <v>497</v>
      </c>
      <c r="E16" s="31" t="s">
        <v>365</v>
      </c>
      <c r="F16" s="22" t="s">
        <v>869</v>
      </c>
      <c r="G16" s="22" t="s">
        <v>479</v>
      </c>
      <c r="H16" s="22" t="s">
        <v>868</v>
      </c>
    </row>
    <row r="17" spans="1:8" ht="33" customHeight="1" x14ac:dyDescent="0.15">
      <c r="A17" s="28" t="s">
        <v>839</v>
      </c>
      <c r="B17" s="29" t="s">
        <v>86</v>
      </c>
      <c r="C17" s="30" t="s">
        <v>87</v>
      </c>
      <c r="D17" s="30" t="s">
        <v>498</v>
      </c>
      <c r="E17" s="31" t="s">
        <v>365</v>
      </c>
      <c r="F17" s="22" t="s">
        <v>871</v>
      </c>
      <c r="H17" s="22" t="s">
        <v>870</v>
      </c>
    </row>
    <row r="18" spans="1:8" ht="33" customHeight="1" x14ac:dyDescent="0.15">
      <c r="A18" s="28" t="s">
        <v>839</v>
      </c>
      <c r="B18" s="29" t="s">
        <v>88</v>
      </c>
      <c r="C18" s="30" t="s">
        <v>89</v>
      </c>
      <c r="D18" s="30" t="s">
        <v>499</v>
      </c>
      <c r="E18" s="31" t="s">
        <v>365</v>
      </c>
      <c r="F18" s="22" t="s">
        <v>873</v>
      </c>
      <c r="H18" s="22" t="s">
        <v>872</v>
      </c>
    </row>
    <row r="19" spans="1:8" ht="33" customHeight="1" x14ac:dyDescent="0.15">
      <c r="A19" s="28" t="s">
        <v>839</v>
      </c>
      <c r="B19" s="29" t="s">
        <v>90</v>
      </c>
      <c r="C19" s="30" t="s">
        <v>91</v>
      </c>
      <c r="D19" s="30" t="s">
        <v>500</v>
      </c>
      <c r="E19" s="31" t="s">
        <v>365</v>
      </c>
      <c r="F19" s="22" t="s">
        <v>875</v>
      </c>
      <c r="H19" s="22" t="s">
        <v>874</v>
      </c>
    </row>
    <row r="20" spans="1:8" ht="33" customHeight="1" x14ac:dyDescent="0.15">
      <c r="A20" s="28" t="s">
        <v>839</v>
      </c>
      <c r="B20" s="29" t="s">
        <v>92</v>
      </c>
      <c r="C20" s="30" t="s">
        <v>93</v>
      </c>
      <c r="D20" s="30" t="s">
        <v>501</v>
      </c>
      <c r="E20" s="31" t="s">
        <v>365</v>
      </c>
      <c r="F20" s="22" t="s">
        <v>877</v>
      </c>
      <c r="H20" s="22" t="s">
        <v>876</v>
      </c>
    </row>
    <row r="21" spans="1:8" ht="33" customHeight="1" x14ac:dyDescent="0.15">
      <c r="A21" s="28" t="s">
        <v>839</v>
      </c>
      <c r="B21" s="29" t="s">
        <v>94</v>
      </c>
      <c r="C21" s="30" t="s">
        <v>95</v>
      </c>
      <c r="D21" s="30" t="s">
        <v>502</v>
      </c>
      <c r="E21" s="31" t="s">
        <v>365</v>
      </c>
      <c r="F21" s="22" t="s">
        <v>879</v>
      </c>
      <c r="H21" s="22" t="s">
        <v>878</v>
      </c>
    </row>
    <row r="22" spans="1:8" ht="33" customHeight="1" x14ac:dyDescent="0.15">
      <c r="A22" s="28" t="s">
        <v>839</v>
      </c>
      <c r="B22" s="29" t="s">
        <v>96</v>
      </c>
      <c r="C22" s="30" t="s">
        <v>97</v>
      </c>
      <c r="D22" s="30" t="s">
        <v>503</v>
      </c>
      <c r="E22" s="31" t="s">
        <v>365</v>
      </c>
      <c r="F22" s="22" t="s">
        <v>881</v>
      </c>
      <c r="H22" s="22" t="s">
        <v>880</v>
      </c>
    </row>
    <row r="23" spans="1:8" ht="33" customHeight="1" x14ac:dyDescent="0.15">
      <c r="A23" s="28" t="s">
        <v>839</v>
      </c>
      <c r="B23" s="29" t="s">
        <v>98</v>
      </c>
      <c r="C23" s="30" t="s">
        <v>99</v>
      </c>
      <c r="D23" s="30" t="s">
        <v>504</v>
      </c>
      <c r="E23" s="31" t="s">
        <v>365</v>
      </c>
      <c r="F23" s="22" t="s">
        <v>883</v>
      </c>
      <c r="H23" s="22" t="s">
        <v>882</v>
      </c>
    </row>
    <row r="24" spans="1:8" ht="33" customHeight="1" x14ac:dyDescent="0.15">
      <c r="A24" s="28" t="s">
        <v>839</v>
      </c>
      <c r="B24" s="29" t="s">
        <v>100</v>
      </c>
      <c r="C24" s="30" t="s">
        <v>101</v>
      </c>
      <c r="D24" s="30" t="s">
        <v>505</v>
      </c>
      <c r="E24" s="31" t="s">
        <v>365</v>
      </c>
      <c r="F24" s="22" t="s">
        <v>885</v>
      </c>
      <c r="H24" s="22" t="s">
        <v>884</v>
      </c>
    </row>
    <row r="25" spans="1:8" ht="33" customHeight="1" x14ac:dyDescent="0.15">
      <c r="A25" s="28" t="s">
        <v>839</v>
      </c>
      <c r="B25" s="29" t="s">
        <v>102</v>
      </c>
      <c r="C25" s="30" t="s">
        <v>103</v>
      </c>
      <c r="D25" s="30" t="s">
        <v>506</v>
      </c>
      <c r="E25" s="31" t="s">
        <v>365</v>
      </c>
      <c r="F25" s="22" t="s">
        <v>887</v>
      </c>
      <c r="H25" s="22" t="s">
        <v>886</v>
      </c>
    </row>
    <row r="26" spans="1:8" ht="33" customHeight="1" x14ac:dyDescent="0.15">
      <c r="A26" s="28" t="s">
        <v>839</v>
      </c>
      <c r="B26" s="29" t="s">
        <v>104</v>
      </c>
      <c r="C26" s="30" t="s">
        <v>105</v>
      </c>
      <c r="D26" s="30" t="s">
        <v>507</v>
      </c>
      <c r="E26" s="31" t="s">
        <v>365</v>
      </c>
      <c r="F26" s="22" t="s">
        <v>889</v>
      </c>
      <c r="H26" s="22" t="s">
        <v>888</v>
      </c>
    </row>
    <row r="27" spans="1:8" ht="33" customHeight="1" x14ac:dyDescent="0.15">
      <c r="A27" s="28" t="s">
        <v>839</v>
      </c>
      <c r="B27" s="29" t="s">
        <v>106</v>
      </c>
      <c r="C27" s="30" t="s">
        <v>107</v>
      </c>
      <c r="D27" s="30" t="s">
        <v>508</v>
      </c>
      <c r="E27" s="31" t="s">
        <v>365</v>
      </c>
      <c r="F27" s="22" t="s">
        <v>891</v>
      </c>
      <c r="H27" s="22" t="s">
        <v>890</v>
      </c>
    </row>
    <row r="28" spans="1:8" ht="33" customHeight="1" x14ac:dyDescent="0.15">
      <c r="A28" s="28" t="s">
        <v>839</v>
      </c>
      <c r="B28" s="29" t="s">
        <v>108</v>
      </c>
      <c r="C28" s="30" t="s">
        <v>109</v>
      </c>
      <c r="D28" s="30" t="s">
        <v>509</v>
      </c>
      <c r="E28" s="31" t="s">
        <v>365</v>
      </c>
      <c r="F28" s="22" t="s">
        <v>893</v>
      </c>
      <c r="H28" s="22" t="s">
        <v>892</v>
      </c>
    </row>
    <row r="29" spans="1:8" ht="33" customHeight="1" x14ac:dyDescent="0.15">
      <c r="A29" s="28" t="s">
        <v>839</v>
      </c>
      <c r="B29" s="29" t="s">
        <v>110</v>
      </c>
      <c r="C29" s="30" t="s">
        <v>111</v>
      </c>
      <c r="D29" s="30" t="s">
        <v>510</v>
      </c>
      <c r="E29" s="31" t="s">
        <v>365</v>
      </c>
      <c r="F29" s="22" t="s">
        <v>895</v>
      </c>
      <c r="H29" s="22" t="s">
        <v>894</v>
      </c>
    </row>
    <row r="30" spans="1:8" ht="33" customHeight="1" x14ac:dyDescent="0.15">
      <c r="A30" s="28" t="s">
        <v>839</v>
      </c>
      <c r="B30" s="29" t="s">
        <v>112</v>
      </c>
      <c r="C30" s="30" t="s">
        <v>113</v>
      </c>
      <c r="D30" s="30" t="s">
        <v>511</v>
      </c>
      <c r="E30" s="31" t="s">
        <v>365</v>
      </c>
      <c r="F30" s="22" t="s">
        <v>897</v>
      </c>
      <c r="H30" s="22" t="s">
        <v>896</v>
      </c>
    </row>
    <row r="31" spans="1:8" ht="33" customHeight="1" x14ac:dyDescent="0.15">
      <c r="A31" s="28" t="s">
        <v>839</v>
      </c>
      <c r="B31" s="29" t="s">
        <v>114</v>
      </c>
      <c r="C31" s="30" t="s">
        <v>115</v>
      </c>
      <c r="D31" s="30" t="s">
        <v>512</v>
      </c>
      <c r="E31" s="31" t="s">
        <v>365</v>
      </c>
      <c r="F31" s="22" t="s">
        <v>899</v>
      </c>
      <c r="H31" s="22" t="s">
        <v>898</v>
      </c>
    </row>
    <row r="32" spans="1:8" ht="33" customHeight="1" x14ac:dyDescent="0.15">
      <c r="A32" s="28" t="s">
        <v>839</v>
      </c>
      <c r="B32" s="29" t="s">
        <v>116</v>
      </c>
      <c r="C32" s="30" t="s">
        <v>117</v>
      </c>
      <c r="D32" s="30" t="s">
        <v>513</v>
      </c>
      <c r="E32" s="31" t="s">
        <v>365</v>
      </c>
      <c r="F32" s="22" t="s">
        <v>901</v>
      </c>
      <c r="H32" s="22" t="s">
        <v>900</v>
      </c>
    </row>
    <row r="33" spans="1:8" ht="33" customHeight="1" x14ac:dyDescent="0.15">
      <c r="A33" s="28" t="s">
        <v>839</v>
      </c>
      <c r="B33" s="29" t="s">
        <v>118</v>
      </c>
      <c r="C33" s="30" t="s">
        <v>119</v>
      </c>
      <c r="D33" s="30" t="s">
        <v>514</v>
      </c>
      <c r="E33" s="31" t="s">
        <v>365</v>
      </c>
      <c r="F33" s="22" t="s">
        <v>903</v>
      </c>
      <c r="H33" s="22" t="s">
        <v>902</v>
      </c>
    </row>
    <row r="34" spans="1:8" ht="33" customHeight="1" x14ac:dyDescent="0.15">
      <c r="A34" s="28" t="s">
        <v>904</v>
      </c>
      <c r="B34" s="29" t="s">
        <v>515</v>
      </c>
      <c r="C34" s="30" t="s">
        <v>1394</v>
      </c>
      <c r="D34" s="30" t="s">
        <v>516</v>
      </c>
      <c r="E34" s="31" t="s">
        <v>1393</v>
      </c>
      <c r="F34" s="22" t="s">
        <v>1396</v>
      </c>
      <c r="H34" s="22" t="s">
        <v>1395</v>
      </c>
    </row>
    <row r="35" spans="1:8" ht="33" customHeight="1" x14ac:dyDescent="0.15">
      <c r="A35" s="28" t="s">
        <v>905</v>
      </c>
      <c r="B35" s="29" t="s">
        <v>17</v>
      </c>
      <c r="C35" s="30" t="s">
        <v>517</v>
      </c>
      <c r="D35" s="30" t="s">
        <v>518</v>
      </c>
      <c r="E35" s="31" t="s">
        <v>519</v>
      </c>
      <c r="F35" s="22" t="s">
        <v>907</v>
      </c>
      <c r="H35" s="22" t="s">
        <v>906</v>
      </c>
    </row>
    <row r="36" spans="1:8" ht="33" customHeight="1" x14ac:dyDescent="0.15">
      <c r="A36" s="28" t="s">
        <v>1315</v>
      </c>
      <c r="B36" s="29" t="s">
        <v>520</v>
      </c>
      <c r="C36" s="30" t="s">
        <v>361</v>
      </c>
      <c r="D36" s="30" t="s">
        <v>521</v>
      </c>
      <c r="E36" s="31" t="s">
        <v>522</v>
      </c>
      <c r="F36" s="22" t="s">
        <v>1381</v>
      </c>
      <c r="G36" s="22" t="s">
        <v>1380</v>
      </c>
      <c r="H36" s="22" t="s">
        <v>908</v>
      </c>
    </row>
    <row r="37" spans="1:8" ht="33" customHeight="1" x14ac:dyDescent="0.15">
      <c r="A37" s="28" t="s">
        <v>909</v>
      </c>
      <c r="B37" s="29" t="s">
        <v>523</v>
      </c>
      <c r="C37" s="30" t="s">
        <v>19</v>
      </c>
      <c r="D37" s="30" t="s">
        <v>524</v>
      </c>
      <c r="E37" s="31" t="s">
        <v>365</v>
      </c>
      <c r="F37" s="22" t="s">
        <v>911</v>
      </c>
      <c r="H37" s="22" t="s">
        <v>910</v>
      </c>
    </row>
    <row r="38" spans="1:8" ht="33" customHeight="1" x14ac:dyDescent="0.15">
      <c r="A38" s="28" t="s">
        <v>912</v>
      </c>
      <c r="B38" s="29" t="s">
        <v>26</v>
      </c>
      <c r="C38" s="30" t="s">
        <v>27</v>
      </c>
      <c r="D38" s="30" t="s">
        <v>525</v>
      </c>
      <c r="E38" s="31" t="s">
        <v>365</v>
      </c>
      <c r="F38" s="22" t="s">
        <v>914</v>
      </c>
      <c r="H38" s="22" t="s">
        <v>913</v>
      </c>
    </row>
    <row r="39" spans="1:8" ht="33" customHeight="1" x14ac:dyDescent="0.15">
      <c r="A39" s="32" t="s">
        <v>915</v>
      </c>
      <c r="B39" s="29" t="s">
        <v>527</v>
      </c>
      <c r="C39" s="30" t="s">
        <v>31</v>
      </c>
      <c r="D39" s="30" t="s">
        <v>528</v>
      </c>
      <c r="E39" s="31" t="s">
        <v>365</v>
      </c>
      <c r="F39" s="22" t="s">
        <v>917</v>
      </c>
      <c r="H39" s="22" t="s">
        <v>916</v>
      </c>
    </row>
    <row r="40" spans="1:8" ht="33" customHeight="1" x14ac:dyDescent="0.15">
      <c r="A40" s="32" t="s">
        <v>918</v>
      </c>
      <c r="B40" s="29" t="s">
        <v>33</v>
      </c>
      <c r="C40" s="30" t="s">
        <v>34</v>
      </c>
      <c r="D40" s="30" t="s">
        <v>529</v>
      </c>
      <c r="E40" s="31" t="s">
        <v>365</v>
      </c>
      <c r="F40" s="22" t="s">
        <v>920</v>
      </c>
      <c r="H40" s="22" t="s">
        <v>919</v>
      </c>
    </row>
    <row r="41" spans="1:8" ht="33" customHeight="1" x14ac:dyDescent="0.15">
      <c r="A41" s="28" t="s">
        <v>921</v>
      </c>
      <c r="B41" s="29" t="s">
        <v>531</v>
      </c>
      <c r="C41" s="30" t="s">
        <v>35</v>
      </c>
      <c r="D41" s="30" t="s">
        <v>532</v>
      </c>
      <c r="E41" s="31" t="s">
        <v>365</v>
      </c>
      <c r="F41" s="22" t="s">
        <v>923</v>
      </c>
      <c r="H41" s="22" t="s">
        <v>922</v>
      </c>
    </row>
    <row r="42" spans="1:8" ht="33" customHeight="1" x14ac:dyDescent="0.15">
      <c r="A42" s="28" t="s">
        <v>924</v>
      </c>
      <c r="B42" s="29" t="s">
        <v>534</v>
      </c>
      <c r="C42" s="30" t="s">
        <v>36</v>
      </c>
      <c r="D42" s="30" t="s">
        <v>535</v>
      </c>
      <c r="E42" s="31" t="s">
        <v>365</v>
      </c>
      <c r="F42" s="22" t="s">
        <v>926</v>
      </c>
      <c r="H42" s="22" t="s">
        <v>925</v>
      </c>
    </row>
    <row r="43" spans="1:8" ht="33" customHeight="1" x14ac:dyDescent="0.15">
      <c r="A43" s="28" t="s">
        <v>927</v>
      </c>
      <c r="B43" s="29" t="s">
        <v>537</v>
      </c>
      <c r="C43" s="30" t="s">
        <v>37</v>
      </c>
      <c r="D43" s="30" t="s">
        <v>538</v>
      </c>
      <c r="E43" s="31" t="s">
        <v>365</v>
      </c>
      <c r="F43" s="22" t="s">
        <v>929</v>
      </c>
      <c r="H43" s="22" t="s">
        <v>928</v>
      </c>
    </row>
    <row r="44" spans="1:8" ht="33" customHeight="1" x14ac:dyDescent="0.15">
      <c r="A44" s="28" t="s">
        <v>930</v>
      </c>
      <c r="B44" s="29" t="s">
        <v>540</v>
      </c>
      <c r="C44" s="30" t="s">
        <v>362</v>
      </c>
      <c r="D44" s="30" t="s">
        <v>541</v>
      </c>
      <c r="E44" s="31" t="s">
        <v>542</v>
      </c>
      <c r="F44" s="22" t="s">
        <v>932</v>
      </c>
      <c r="H44" s="22" t="s">
        <v>931</v>
      </c>
    </row>
    <row r="45" spans="1:8" ht="33" customHeight="1" x14ac:dyDescent="0.15">
      <c r="A45" s="28" t="s">
        <v>933</v>
      </c>
      <c r="B45" s="29" t="s">
        <v>14</v>
      </c>
      <c r="C45" s="30" t="s">
        <v>15</v>
      </c>
      <c r="D45" s="30" t="s">
        <v>543</v>
      </c>
      <c r="E45" s="31" t="s">
        <v>365</v>
      </c>
      <c r="F45" s="22" t="s">
        <v>935</v>
      </c>
      <c r="H45" s="22" t="s">
        <v>934</v>
      </c>
    </row>
    <row r="46" spans="1:8" ht="33" customHeight="1" x14ac:dyDescent="0.15">
      <c r="A46" s="28" t="s">
        <v>936</v>
      </c>
      <c r="B46" s="29" t="s">
        <v>544</v>
      </c>
      <c r="C46" s="30" t="s">
        <v>21</v>
      </c>
      <c r="D46" s="30" t="s">
        <v>545</v>
      </c>
      <c r="E46" s="31" t="s">
        <v>546</v>
      </c>
      <c r="F46" s="22" t="s">
        <v>938</v>
      </c>
      <c r="H46" s="22" t="s">
        <v>937</v>
      </c>
    </row>
    <row r="47" spans="1:8" ht="33" customHeight="1" x14ac:dyDescent="0.15">
      <c r="A47" s="28" t="s">
        <v>939</v>
      </c>
      <c r="B47" s="29" t="s">
        <v>23</v>
      </c>
      <c r="C47" s="30" t="s">
        <v>24</v>
      </c>
      <c r="D47" s="30" t="s">
        <v>545</v>
      </c>
      <c r="E47" s="31" t="s">
        <v>365</v>
      </c>
      <c r="F47" s="22" t="s">
        <v>941</v>
      </c>
      <c r="H47" s="22" t="s">
        <v>940</v>
      </c>
    </row>
    <row r="48" spans="1:8" ht="33" customHeight="1" x14ac:dyDescent="0.15">
      <c r="A48" s="28" t="s">
        <v>942</v>
      </c>
      <c r="B48" s="29" t="s">
        <v>29</v>
      </c>
      <c r="C48" s="30" t="s">
        <v>30</v>
      </c>
      <c r="D48" s="30" t="s">
        <v>1333</v>
      </c>
      <c r="E48" s="31" t="s">
        <v>365</v>
      </c>
      <c r="F48" s="22" t="s">
        <v>944</v>
      </c>
      <c r="H48" s="22" t="s">
        <v>943</v>
      </c>
    </row>
    <row r="49" spans="1:8" ht="33" customHeight="1" x14ac:dyDescent="0.15">
      <c r="A49" s="28" t="s">
        <v>1335</v>
      </c>
      <c r="B49" s="29" t="s">
        <v>1316</v>
      </c>
      <c r="C49" s="30" t="s">
        <v>38</v>
      </c>
      <c r="D49" s="30" t="s">
        <v>547</v>
      </c>
      <c r="E49" s="31" t="s">
        <v>365</v>
      </c>
      <c r="F49" s="22" t="s">
        <v>946</v>
      </c>
      <c r="H49" s="22" t="s">
        <v>945</v>
      </c>
    </row>
    <row r="50" spans="1:8" ht="33" customHeight="1" x14ac:dyDescent="0.15">
      <c r="A50" s="28" t="s">
        <v>947</v>
      </c>
      <c r="B50" s="29" t="s">
        <v>42</v>
      </c>
      <c r="C50" s="30" t="s">
        <v>43</v>
      </c>
      <c r="D50" s="30" t="s">
        <v>548</v>
      </c>
      <c r="E50" s="31" t="s">
        <v>365</v>
      </c>
      <c r="F50" s="22" t="s">
        <v>949</v>
      </c>
      <c r="H50" s="22" t="s">
        <v>948</v>
      </c>
    </row>
    <row r="51" spans="1:8" ht="33" customHeight="1" x14ac:dyDescent="0.15">
      <c r="A51" s="28" t="s">
        <v>947</v>
      </c>
      <c r="B51" s="29" t="s">
        <v>549</v>
      </c>
      <c r="C51" s="30" t="s">
        <v>44</v>
      </c>
      <c r="D51" s="30" t="s">
        <v>550</v>
      </c>
      <c r="E51" s="31" t="s">
        <v>365</v>
      </c>
      <c r="F51" s="22" t="s">
        <v>951</v>
      </c>
      <c r="H51" s="22" t="s">
        <v>950</v>
      </c>
    </row>
    <row r="52" spans="1:8" ht="33" customHeight="1" x14ac:dyDescent="0.15">
      <c r="A52" s="28" t="s">
        <v>947</v>
      </c>
      <c r="B52" s="29" t="s">
        <v>551</v>
      </c>
      <c r="C52" s="30" t="s">
        <v>45</v>
      </c>
      <c r="D52" s="30" t="s">
        <v>552</v>
      </c>
      <c r="E52" s="31" t="s">
        <v>365</v>
      </c>
      <c r="F52" s="22" t="s">
        <v>953</v>
      </c>
      <c r="H52" s="22" t="s">
        <v>952</v>
      </c>
    </row>
    <row r="53" spans="1:8" ht="33" customHeight="1" x14ac:dyDescent="0.15">
      <c r="A53" s="28" t="s">
        <v>954</v>
      </c>
      <c r="B53" s="29" t="s">
        <v>553</v>
      </c>
      <c r="C53" s="30" t="s">
        <v>121</v>
      </c>
      <c r="D53" s="30" t="s">
        <v>554</v>
      </c>
      <c r="E53" s="31" t="s">
        <v>365</v>
      </c>
      <c r="F53" s="22" t="s">
        <v>956</v>
      </c>
      <c r="H53" s="22" t="s">
        <v>955</v>
      </c>
    </row>
    <row r="54" spans="1:8" ht="33" customHeight="1" x14ac:dyDescent="0.15">
      <c r="A54" s="28" t="s">
        <v>954</v>
      </c>
      <c r="B54" s="29" t="s">
        <v>555</v>
      </c>
      <c r="C54" s="30" t="s">
        <v>122</v>
      </c>
      <c r="D54" s="30" t="s">
        <v>556</v>
      </c>
      <c r="E54" s="31" t="s">
        <v>365</v>
      </c>
      <c r="F54" s="22" t="s">
        <v>958</v>
      </c>
      <c r="H54" s="22" t="s">
        <v>957</v>
      </c>
    </row>
    <row r="55" spans="1:8" ht="33" customHeight="1" x14ac:dyDescent="0.15">
      <c r="A55" s="28" t="s">
        <v>954</v>
      </c>
      <c r="B55" s="29" t="s">
        <v>40</v>
      </c>
      <c r="C55" s="30" t="s">
        <v>123</v>
      </c>
      <c r="D55" s="30" t="s">
        <v>557</v>
      </c>
      <c r="E55" s="31" t="s">
        <v>365</v>
      </c>
      <c r="F55" s="22" t="s">
        <v>960</v>
      </c>
      <c r="H55" s="22" t="s">
        <v>959</v>
      </c>
    </row>
    <row r="56" spans="1:8" ht="33" customHeight="1" x14ac:dyDescent="0.15">
      <c r="A56" s="28" t="s">
        <v>961</v>
      </c>
      <c r="B56" s="29" t="s">
        <v>368</v>
      </c>
      <c r="C56" s="30" t="s">
        <v>369</v>
      </c>
      <c r="D56" s="30" t="s">
        <v>370</v>
      </c>
      <c r="E56" s="31" t="s">
        <v>365</v>
      </c>
      <c r="F56" s="22" t="s">
        <v>963</v>
      </c>
      <c r="G56" s="22" t="s">
        <v>480</v>
      </c>
      <c r="H56" s="22" t="s">
        <v>962</v>
      </c>
    </row>
    <row r="57" spans="1:8" ht="33" customHeight="1" x14ac:dyDescent="0.15">
      <c r="A57" s="28" t="s">
        <v>961</v>
      </c>
      <c r="B57" s="29" t="s">
        <v>47</v>
      </c>
      <c r="C57" s="30" t="s">
        <v>371</v>
      </c>
      <c r="D57" s="30" t="s">
        <v>445</v>
      </c>
      <c r="E57" s="31" t="s">
        <v>365</v>
      </c>
      <c r="F57" s="22" t="s">
        <v>965</v>
      </c>
      <c r="G57" s="22" t="s">
        <v>367</v>
      </c>
      <c r="H57" s="22" t="s">
        <v>964</v>
      </c>
    </row>
    <row r="58" spans="1:8" ht="33" customHeight="1" x14ac:dyDescent="0.15">
      <c r="A58" s="28" t="s">
        <v>961</v>
      </c>
      <c r="B58" s="29" t="s">
        <v>372</v>
      </c>
      <c r="C58" s="30" t="s">
        <v>373</v>
      </c>
      <c r="D58" s="30" t="s">
        <v>374</v>
      </c>
      <c r="E58" s="31" t="s">
        <v>365</v>
      </c>
      <c r="F58" s="22" t="s">
        <v>967</v>
      </c>
      <c r="H58" s="22" t="s">
        <v>966</v>
      </c>
    </row>
    <row r="59" spans="1:8" ht="33" customHeight="1" x14ac:dyDescent="0.15">
      <c r="A59" s="28" t="s">
        <v>961</v>
      </c>
      <c r="B59" s="29" t="s">
        <v>375</v>
      </c>
      <c r="C59" s="30" t="s">
        <v>376</v>
      </c>
      <c r="D59" s="30" t="s">
        <v>446</v>
      </c>
      <c r="E59" s="31" t="s">
        <v>365</v>
      </c>
      <c r="F59" s="22" t="s">
        <v>969</v>
      </c>
      <c r="H59" s="22" t="s">
        <v>968</v>
      </c>
    </row>
    <row r="60" spans="1:8" ht="33" customHeight="1" x14ac:dyDescent="0.15">
      <c r="A60" s="28" t="s">
        <v>961</v>
      </c>
      <c r="B60" s="29" t="s">
        <v>377</v>
      </c>
      <c r="C60" s="30" t="s">
        <v>378</v>
      </c>
      <c r="D60" s="30" t="s">
        <v>379</v>
      </c>
      <c r="E60" s="31" t="s">
        <v>365</v>
      </c>
      <c r="F60" s="22" t="s">
        <v>971</v>
      </c>
      <c r="H60" s="22" t="s">
        <v>970</v>
      </c>
    </row>
    <row r="61" spans="1:8" ht="33" customHeight="1" x14ac:dyDescent="0.15">
      <c r="A61" s="28" t="s">
        <v>961</v>
      </c>
      <c r="B61" s="29" t="s">
        <v>380</v>
      </c>
      <c r="C61" s="30" t="s">
        <v>381</v>
      </c>
      <c r="D61" s="30" t="s">
        <v>382</v>
      </c>
      <c r="E61" s="31" t="s">
        <v>365</v>
      </c>
      <c r="F61" s="22" t="s">
        <v>973</v>
      </c>
      <c r="G61" s="22" t="s">
        <v>480</v>
      </c>
      <c r="H61" s="22" t="s">
        <v>972</v>
      </c>
    </row>
    <row r="62" spans="1:8" ht="33" customHeight="1" x14ac:dyDescent="0.15">
      <c r="A62" s="28" t="s">
        <v>961</v>
      </c>
      <c r="B62" s="29" t="s">
        <v>442</v>
      </c>
      <c r="C62" s="30" t="s">
        <v>443</v>
      </c>
      <c r="D62" s="30" t="s">
        <v>444</v>
      </c>
      <c r="E62" s="31" t="s">
        <v>365</v>
      </c>
      <c r="F62" s="22" t="s">
        <v>975</v>
      </c>
      <c r="H62" s="22" t="s">
        <v>974</v>
      </c>
    </row>
    <row r="63" spans="1:8" ht="33" customHeight="1" x14ac:dyDescent="0.15">
      <c r="A63" s="28" t="s">
        <v>961</v>
      </c>
      <c r="B63" s="29" t="s">
        <v>51</v>
      </c>
      <c r="C63" s="30" t="s">
        <v>383</v>
      </c>
      <c r="D63" s="30" t="s">
        <v>447</v>
      </c>
      <c r="E63" s="31" t="s">
        <v>365</v>
      </c>
      <c r="F63" s="22" t="s">
        <v>977</v>
      </c>
      <c r="H63" s="22" t="s">
        <v>976</v>
      </c>
    </row>
    <row r="64" spans="1:8" ht="33" customHeight="1" x14ac:dyDescent="0.15">
      <c r="A64" s="28" t="s">
        <v>961</v>
      </c>
      <c r="B64" s="29" t="s">
        <v>384</v>
      </c>
      <c r="C64" s="30" t="s">
        <v>385</v>
      </c>
      <c r="D64" s="30" t="s">
        <v>448</v>
      </c>
      <c r="E64" s="31" t="s">
        <v>365</v>
      </c>
      <c r="F64" s="22" t="s">
        <v>979</v>
      </c>
      <c r="H64" s="22" t="s">
        <v>978</v>
      </c>
    </row>
    <row r="65" spans="1:8" ht="33" customHeight="1" x14ac:dyDescent="0.15">
      <c r="A65" s="28" t="s">
        <v>961</v>
      </c>
      <c r="B65" s="29" t="s">
        <v>386</v>
      </c>
      <c r="C65" s="30" t="s">
        <v>387</v>
      </c>
      <c r="D65" s="30" t="s">
        <v>449</v>
      </c>
      <c r="E65" s="31" t="s">
        <v>365</v>
      </c>
      <c r="F65" s="22" t="s">
        <v>981</v>
      </c>
      <c r="H65" s="22" t="s">
        <v>980</v>
      </c>
    </row>
    <row r="66" spans="1:8" ht="33" customHeight="1" x14ac:dyDescent="0.15">
      <c r="A66" s="28" t="s">
        <v>961</v>
      </c>
      <c r="B66" s="29" t="s">
        <v>388</v>
      </c>
      <c r="C66" s="30" t="s">
        <v>389</v>
      </c>
      <c r="D66" s="30" t="s">
        <v>390</v>
      </c>
      <c r="E66" s="31" t="s">
        <v>365</v>
      </c>
      <c r="F66" s="22" t="s">
        <v>983</v>
      </c>
      <c r="H66" s="22" t="s">
        <v>982</v>
      </c>
    </row>
    <row r="67" spans="1:8" ht="33" customHeight="1" x14ac:dyDescent="0.15">
      <c r="A67" s="28" t="s">
        <v>961</v>
      </c>
      <c r="B67" s="29" t="s">
        <v>391</v>
      </c>
      <c r="C67" s="30" t="s">
        <v>392</v>
      </c>
      <c r="D67" s="30" t="s">
        <v>393</v>
      </c>
      <c r="E67" s="31" t="s">
        <v>365</v>
      </c>
      <c r="F67" s="22" t="s">
        <v>985</v>
      </c>
      <c r="H67" s="22" t="s">
        <v>984</v>
      </c>
    </row>
    <row r="68" spans="1:8" ht="33" customHeight="1" x14ac:dyDescent="0.15">
      <c r="A68" s="28" t="s">
        <v>961</v>
      </c>
      <c r="B68" s="29" t="s">
        <v>394</v>
      </c>
      <c r="C68" s="30" t="s">
        <v>395</v>
      </c>
      <c r="D68" s="30" t="s">
        <v>1464</v>
      </c>
      <c r="E68" s="31" t="s">
        <v>365</v>
      </c>
      <c r="F68" s="22" t="s">
        <v>1467</v>
      </c>
      <c r="H68" s="22" t="s">
        <v>1466</v>
      </c>
    </row>
    <row r="69" spans="1:8" ht="33" customHeight="1" x14ac:dyDescent="0.15">
      <c r="A69" s="28" t="s">
        <v>961</v>
      </c>
      <c r="B69" s="29" t="s">
        <v>52</v>
      </c>
      <c r="C69" s="30" t="s">
        <v>396</v>
      </c>
      <c r="D69" s="30" t="s">
        <v>450</v>
      </c>
      <c r="E69" s="31" t="s">
        <v>365</v>
      </c>
      <c r="F69" s="22" t="s">
        <v>987</v>
      </c>
      <c r="H69" s="22" t="s">
        <v>986</v>
      </c>
    </row>
    <row r="70" spans="1:8" ht="33" customHeight="1" x14ac:dyDescent="0.15">
      <c r="A70" s="32" t="s">
        <v>961</v>
      </c>
      <c r="B70" s="29" t="s">
        <v>397</v>
      </c>
      <c r="C70" s="30" t="s">
        <v>398</v>
      </c>
      <c r="D70" s="30" t="s">
        <v>399</v>
      </c>
      <c r="E70" s="31" t="s">
        <v>365</v>
      </c>
      <c r="F70" s="22" t="s">
        <v>989</v>
      </c>
      <c r="H70" s="22" t="s">
        <v>988</v>
      </c>
    </row>
    <row r="71" spans="1:8" ht="33" customHeight="1" x14ac:dyDescent="0.15">
      <c r="A71" s="32" t="s">
        <v>961</v>
      </c>
      <c r="B71" s="29" t="s">
        <v>400</v>
      </c>
      <c r="C71" s="30" t="s">
        <v>401</v>
      </c>
      <c r="D71" s="30" t="s">
        <v>451</v>
      </c>
      <c r="E71" s="31" t="s">
        <v>365</v>
      </c>
      <c r="F71" s="22" t="s">
        <v>991</v>
      </c>
      <c r="H71" s="22" t="s">
        <v>990</v>
      </c>
    </row>
    <row r="72" spans="1:8" ht="33" customHeight="1" x14ac:dyDescent="0.15">
      <c r="A72" s="28" t="s">
        <v>961</v>
      </c>
      <c r="B72" s="29" t="s">
        <v>402</v>
      </c>
      <c r="C72" s="30" t="s">
        <v>403</v>
      </c>
      <c r="D72" s="30" t="s">
        <v>404</v>
      </c>
      <c r="E72" s="31" t="s">
        <v>365</v>
      </c>
      <c r="F72" s="22" t="s">
        <v>993</v>
      </c>
      <c r="H72" s="22" t="s">
        <v>992</v>
      </c>
    </row>
    <row r="73" spans="1:8" ht="33" customHeight="1" x14ac:dyDescent="0.15">
      <c r="A73" s="28" t="s">
        <v>961</v>
      </c>
      <c r="B73" s="29" t="s">
        <v>405</v>
      </c>
      <c r="C73" s="30" t="s">
        <v>406</v>
      </c>
      <c r="D73" s="30" t="s">
        <v>452</v>
      </c>
      <c r="E73" s="31" t="s">
        <v>365</v>
      </c>
      <c r="F73" s="22" t="s">
        <v>995</v>
      </c>
      <c r="H73" s="22" t="s">
        <v>994</v>
      </c>
    </row>
    <row r="74" spans="1:8" ht="33" customHeight="1" x14ac:dyDescent="0.15">
      <c r="A74" s="28" t="s">
        <v>961</v>
      </c>
      <c r="B74" s="29" t="s">
        <v>407</v>
      </c>
      <c r="C74" s="30" t="s">
        <v>408</v>
      </c>
      <c r="D74" s="30" t="s">
        <v>453</v>
      </c>
      <c r="E74" s="31" t="s">
        <v>365</v>
      </c>
      <c r="F74" s="22" t="s">
        <v>997</v>
      </c>
      <c r="H74" s="22" t="s">
        <v>996</v>
      </c>
    </row>
    <row r="75" spans="1:8" ht="33" customHeight="1" x14ac:dyDescent="0.15">
      <c r="A75" s="28" t="s">
        <v>961</v>
      </c>
      <c r="B75" s="29" t="s">
        <v>409</v>
      </c>
      <c r="C75" s="30" t="s">
        <v>410</v>
      </c>
      <c r="D75" s="30" t="s">
        <v>411</v>
      </c>
      <c r="E75" s="31" t="s">
        <v>365</v>
      </c>
      <c r="F75" s="22" t="s">
        <v>999</v>
      </c>
      <c r="G75" s="22" t="s">
        <v>480</v>
      </c>
      <c r="H75" s="22" t="s">
        <v>998</v>
      </c>
    </row>
    <row r="76" spans="1:8" ht="33" customHeight="1" x14ac:dyDescent="0.15">
      <c r="A76" s="28" t="s">
        <v>961</v>
      </c>
      <c r="B76" s="29" t="s">
        <v>558</v>
      </c>
      <c r="C76" s="30" t="s">
        <v>412</v>
      </c>
      <c r="D76" s="30" t="s">
        <v>413</v>
      </c>
      <c r="E76" s="31" t="s">
        <v>365</v>
      </c>
      <c r="F76" s="22" t="s">
        <v>1001</v>
      </c>
      <c r="G76" s="22" t="s">
        <v>480</v>
      </c>
      <c r="H76" s="22" t="s">
        <v>1000</v>
      </c>
    </row>
    <row r="77" spans="1:8" ht="33" customHeight="1" x14ac:dyDescent="0.15">
      <c r="A77" s="28" t="s">
        <v>961</v>
      </c>
      <c r="B77" s="29" t="s">
        <v>414</v>
      </c>
      <c r="C77" s="30" t="s">
        <v>415</v>
      </c>
      <c r="D77" s="30" t="s">
        <v>416</v>
      </c>
      <c r="E77" s="31" t="s">
        <v>365</v>
      </c>
      <c r="F77" s="22" t="s">
        <v>1003</v>
      </c>
      <c r="H77" s="22" t="s">
        <v>1002</v>
      </c>
    </row>
    <row r="78" spans="1:8" ht="33" customHeight="1" x14ac:dyDescent="0.15">
      <c r="A78" s="28" t="s">
        <v>961</v>
      </c>
      <c r="B78" s="29" t="s">
        <v>417</v>
      </c>
      <c r="C78" s="30" t="s">
        <v>418</v>
      </c>
      <c r="D78" s="30" t="s">
        <v>419</v>
      </c>
      <c r="E78" s="31" t="s">
        <v>365</v>
      </c>
      <c r="F78" s="22" t="s">
        <v>1005</v>
      </c>
      <c r="H78" s="22" t="s">
        <v>1004</v>
      </c>
    </row>
    <row r="79" spans="1:8" ht="33" customHeight="1" x14ac:dyDescent="0.15">
      <c r="A79" s="28" t="s">
        <v>961</v>
      </c>
      <c r="B79" s="29" t="s">
        <v>420</v>
      </c>
      <c r="C79" s="30" t="s">
        <v>421</v>
      </c>
      <c r="D79" s="30" t="s">
        <v>422</v>
      </c>
      <c r="E79" s="31" t="s">
        <v>365</v>
      </c>
      <c r="F79" s="22" t="s">
        <v>1007</v>
      </c>
      <c r="H79" s="22" t="s">
        <v>1006</v>
      </c>
    </row>
    <row r="80" spans="1:8" ht="33" customHeight="1" x14ac:dyDescent="0.15">
      <c r="A80" s="28" t="s">
        <v>961</v>
      </c>
      <c r="B80" s="29" t="s">
        <v>423</v>
      </c>
      <c r="C80" s="30" t="s">
        <v>424</v>
      </c>
      <c r="D80" s="30" t="s">
        <v>425</v>
      </c>
      <c r="E80" s="31" t="s">
        <v>365</v>
      </c>
      <c r="F80" s="22" t="s">
        <v>1009</v>
      </c>
      <c r="H80" s="22" t="s">
        <v>1008</v>
      </c>
    </row>
    <row r="81" spans="1:8" ht="33" customHeight="1" x14ac:dyDescent="0.15">
      <c r="A81" s="28" t="s">
        <v>961</v>
      </c>
      <c r="B81" s="29" t="s">
        <v>426</v>
      </c>
      <c r="C81" s="30" t="s">
        <v>427</v>
      </c>
      <c r="D81" s="30" t="s">
        <v>428</v>
      </c>
      <c r="E81" s="31" t="s">
        <v>365</v>
      </c>
      <c r="F81" s="22" t="s">
        <v>1011</v>
      </c>
      <c r="H81" s="22" t="s">
        <v>1010</v>
      </c>
    </row>
    <row r="82" spans="1:8" ht="33" customHeight="1" x14ac:dyDescent="0.15">
      <c r="A82" s="28" t="s">
        <v>961</v>
      </c>
      <c r="B82" s="29" t="s">
        <v>429</v>
      </c>
      <c r="C82" s="30" t="s">
        <v>430</v>
      </c>
      <c r="D82" s="30" t="s">
        <v>431</v>
      </c>
      <c r="E82" s="31" t="s">
        <v>365</v>
      </c>
      <c r="F82" s="22" t="s">
        <v>1013</v>
      </c>
      <c r="H82" s="22" t="s">
        <v>1012</v>
      </c>
    </row>
    <row r="83" spans="1:8" ht="33" customHeight="1" x14ac:dyDescent="0.15">
      <c r="A83" s="28" t="s">
        <v>961</v>
      </c>
      <c r="B83" s="29" t="s">
        <v>559</v>
      </c>
      <c r="C83" s="30" t="s">
        <v>432</v>
      </c>
      <c r="D83" s="30" t="s">
        <v>433</v>
      </c>
      <c r="E83" s="31" t="s">
        <v>365</v>
      </c>
      <c r="F83" s="22" t="s">
        <v>1015</v>
      </c>
      <c r="H83" s="22" t="s">
        <v>1014</v>
      </c>
    </row>
    <row r="84" spans="1:8" ht="33" customHeight="1" x14ac:dyDescent="0.15">
      <c r="A84" s="28" t="s">
        <v>961</v>
      </c>
      <c r="B84" s="29" t="s">
        <v>434</v>
      </c>
      <c r="C84" s="30" t="s">
        <v>435</v>
      </c>
      <c r="D84" s="30" t="s">
        <v>436</v>
      </c>
      <c r="E84" s="31" t="s">
        <v>365</v>
      </c>
      <c r="F84" s="22" t="s">
        <v>1017</v>
      </c>
      <c r="H84" s="22" t="s">
        <v>1016</v>
      </c>
    </row>
    <row r="85" spans="1:8" ht="33" customHeight="1" x14ac:dyDescent="0.15">
      <c r="A85" s="28" t="s">
        <v>961</v>
      </c>
      <c r="B85" s="29" t="s">
        <v>437</v>
      </c>
      <c r="C85" s="30" t="s">
        <v>438</v>
      </c>
      <c r="D85" s="30" t="s">
        <v>439</v>
      </c>
      <c r="E85" s="31" t="s">
        <v>365</v>
      </c>
      <c r="F85" s="22" t="s">
        <v>1019</v>
      </c>
      <c r="H85" s="22" t="s">
        <v>1018</v>
      </c>
    </row>
    <row r="86" spans="1:8" ht="33" customHeight="1" x14ac:dyDescent="0.15">
      <c r="A86" s="28" t="s">
        <v>961</v>
      </c>
      <c r="B86" s="29" t="s">
        <v>560</v>
      </c>
      <c r="C86" s="30" t="s">
        <v>440</v>
      </c>
      <c r="D86" s="30" t="s">
        <v>441</v>
      </c>
      <c r="E86" s="31" t="s">
        <v>365</v>
      </c>
      <c r="F86" s="22" t="s">
        <v>1021</v>
      </c>
      <c r="G86" s="22" t="s">
        <v>479</v>
      </c>
      <c r="H86" s="22" t="s">
        <v>1020</v>
      </c>
    </row>
    <row r="87" spans="1:8" ht="33" customHeight="1" x14ac:dyDescent="0.15">
      <c r="A87" s="28" t="s">
        <v>1022</v>
      </c>
      <c r="B87" s="29" t="s">
        <v>48</v>
      </c>
      <c r="C87" s="30" t="s">
        <v>193</v>
      </c>
      <c r="D87" s="30" t="s">
        <v>562</v>
      </c>
      <c r="E87" s="31" t="s">
        <v>563</v>
      </c>
      <c r="F87" s="22" t="s">
        <v>1024</v>
      </c>
      <c r="H87" s="22" t="s">
        <v>1023</v>
      </c>
    </row>
    <row r="88" spans="1:8" ht="33" customHeight="1" x14ac:dyDescent="0.15">
      <c r="A88" s="28" t="s">
        <v>1025</v>
      </c>
      <c r="B88" s="29" t="s">
        <v>202</v>
      </c>
      <c r="C88" s="30" t="s">
        <v>49</v>
      </c>
      <c r="D88" s="30" t="s">
        <v>565</v>
      </c>
      <c r="E88" s="31" t="s">
        <v>365</v>
      </c>
      <c r="F88" s="22" t="s">
        <v>1027</v>
      </c>
      <c r="H88" s="22" t="s">
        <v>1026</v>
      </c>
    </row>
    <row r="89" spans="1:8" ht="33" customHeight="1" x14ac:dyDescent="0.15">
      <c r="A89" s="28" t="s">
        <v>1028</v>
      </c>
      <c r="B89" s="29" t="s">
        <v>201</v>
      </c>
      <c r="C89" s="30" t="s">
        <v>194</v>
      </c>
      <c r="D89" s="30" t="s">
        <v>566</v>
      </c>
      <c r="E89" s="31" t="s">
        <v>567</v>
      </c>
      <c r="F89" s="22" t="s">
        <v>1030</v>
      </c>
      <c r="H89" s="22" t="s">
        <v>1029</v>
      </c>
    </row>
    <row r="90" spans="1:8" ht="33" customHeight="1" x14ac:dyDescent="0.15">
      <c r="A90" s="28" t="s">
        <v>1382</v>
      </c>
      <c r="B90" s="29" t="s">
        <v>8</v>
      </c>
      <c r="C90" s="30" t="s">
        <v>1474</v>
      </c>
      <c r="D90" s="30" t="s">
        <v>569</v>
      </c>
      <c r="E90" s="31" t="s">
        <v>1475</v>
      </c>
      <c r="F90" s="22" t="s">
        <v>1484</v>
      </c>
      <c r="H90" s="22" t="s">
        <v>1483</v>
      </c>
    </row>
    <row r="91" spans="1:8" ht="33" customHeight="1" x14ac:dyDescent="0.15">
      <c r="A91" s="28" t="s">
        <v>1383</v>
      </c>
      <c r="B91" s="29" t="s">
        <v>570</v>
      </c>
      <c r="C91" s="30" t="s">
        <v>1476</v>
      </c>
      <c r="D91" s="30" t="s">
        <v>1477</v>
      </c>
      <c r="E91" s="31" t="s">
        <v>1478</v>
      </c>
      <c r="F91" s="22" t="s">
        <v>1486</v>
      </c>
      <c r="H91" s="22" t="s">
        <v>1485</v>
      </c>
    </row>
    <row r="92" spans="1:8" ht="33" customHeight="1" x14ac:dyDescent="0.15">
      <c r="A92" s="28" t="s">
        <v>1384</v>
      </c>
      <c r="B92" s="29" t="s">
        <v>572</v>
      </c>
      <c r="C92" s="30" t="s">
        <v>1479</v>
      </c>
      <c r="D92" s="30" t="s">
        <v>573</v>
      </c>
      <c r="E92" s="31" t="s">
        <v>1480</v>
      </c>
      <c r="F92" s="22" t="s">
        <v>1488</v>
      </c>
      <c r="H92" s="22" t="s">
        <v>1487</v>
      </c>
    </row>
    <row r="93" spans="1:8" ht="33" customHeight="1" x14ac:dyDescent="0.15">
      <c r="A93" s="28" t="s">
        <v>1385</v>
      </c>
      <c r="B93" s="29" t="s">
        <v>11</v>
      </c>
      <c r="C93" s="30" t="s">
        <v>1481</v>
      </c>
      <c r="D93" s="30" t="s">
        <v>574</v>
      </c>
      <c r="E93" s="31" t="s">
        <v>1482</v>
      </c>
      <c r="F93" s="22" t="s">
        <v>1490</v>
      </c>
      <c r="H93" s="22" t="s">
        <v>1489</v>
      </c>
    </row>
    <row r="94" spans="1:8" ht="33" customHeight="1" x14ac:dyDescent="0.15">
      <c r="A94" s="28" t="s">
        <v>1031</v>
      </c>
      <c r="B94" s="29" t="s">
        <v>575</v>
      </c>
      <c r="C94" s="30" t="s">
        <v>191</v>
      </c>
      <c r="D94" s="30" t="s">
        <v>576</v>
      </c>
      <c r="E94" s="31" t="s">
        <v>577</v>
      </c>
      <c r="F94" s="22" t="s">
        <v>1033</v>
      </c>
      <c r="H94" s="22" t="s">
        <v>1032</v>
      </c>
    </row>
    <row r="95" spans="1:8" ht="33" customHeight="1" x14ac:dyDescent="0.15">
      <c r="A95" s="28" t="s">
        <v>1031</v>
      </c>
      <c r="B95" s="29" t="s">
        <v>578</v>
      </c>
      <c r="C95" s="30" t="s">
        <v>192</v>
      </c>
      <c r="D95" s="30" t="s">
        <v>579</v>
      </c>
      <c r="E95" s="31" t="s">
        <v>1390</v>
      </c>
      <c r="F95" s="22" t="s">
        <v>1392</v>
      </c>
      <c r="H95" s="22" t="s">
        <v>1391</v>
      </c>
    </row>
    <row r="96" spans="1:8" ht="33" customHeight="1" x14ac:dyDescent="0.15">
      <c r="A96" s="28" t="s">
        <v>1339</v>
      </c>
      <c r="B96" s="29" t="s">
        <v>124</v>
      </c>
      <c r="C96" s="30" t="s">
        <v>125</v>
      </c>
      <c r="D96" s="30" t="s">
        <v>580</v>
      </c>
      <c r="E96" s="31" t="s">
        <v>365</v>
      </c>
      <c r="F96" s="22" t="s">
        <v>1035</v>
      </c>
      <c r="G96" s="22" t="s">
        <v>836</v>
      </c>
      <c r="H96" s="22" t="s">
        <v>1034</v>
      </c>
    </row>
    <row r="97" spans="1:8" ht="33" customHeight="1" x14ac:dyDescent="0.15">
      <c r="A97" s="28" t="s">
        <v>1036</v>
      </c>
      <c r="B97" s="29" t="s">
        <v>126</v>
      </c>
      <c r="C97" s="30" t="s">
        <v>127</v>
      </c>
      <c r="D97" s="30" t="s">
        <v>581</v>
      </c>
      <c r="E97" s="31" t="s">
        <v>365</v>
      </c>
      <c r="F97" s="22" t="s">
        <v>1038</v>
      </c>
      <c r="H97" s="22" t="s">
        <v>1037</v>
      </c>
    </row>
    <row r="98" spans="1:8" ht="33" customHeight="1" x14ac:dyDescent="0.15">
      <c r="A98" s="28" t="s">
        <v>1039</v>
      </c>
      <c r="B98" s="29" t="s">
        <v>583</v>
      </c>
      <c r="C98" s="30" t="s">
        <v>195</v>
      </c>
      <c r="D98" s="30" t="s">
        <v>584</v>
      </c>
      <c r="E98" s="31" t="s">
        <v>585</v>
      </c>
      <c r="F98" s="22" t="s">
        <v>1041</v>
      </c>
      <c r="H98" s="22" t="s">
        <v>1040</v>
      </c>
    </row>
    <row r="99" spans="1:8" ht="33" customHeight="1" x14ac:dyDescent="0.15">
      <c r="A99" s="28" t="s">
        <v>1042</v>
      </c>
      <c r="B99" s="29" t="s">
        <v>587</v>
      </c>
      <c r="C99" s="30" t="s">
        <v>196</v>
      </c>
      <c r="D99" s="30" t="s">
        <v>588</v>
      </c>
      <c r="E99" s="31" t="s">
        <v>589</v>
      </c>
      <c r="F99" s="22" t="s">
        <v>1044</v>
      </c>
      <c r="H99" s="22" t="s">
        <v>1043</v>
      </c>
    </row>
    <row r="100" spans="1:8" ht="33" customHeight="1" x14ac:dyDescent="0.15">
      <c r="A100" s="28" t="s">
        <v>1045</v>
      </c>
      <c r="B100" s="29" t="s">
        <v>591</v>
      </c>
      <c r="C100" s="30" t="s">
        <v>131</v>
      </c>
      <c r="D100" s="30" t="s">
        <v>592</v>
      </c>
      <c r="E100" s="31" t="s">
        <v>365</v>
      </c>
      <c r="F100" s="22" t="s">
        <v>1047</v>
      </c>
      <c r="H100" s="22" t="s">
        <v>1046</v>
      </c>
    </row>
    <row r="101" spans="1:8" ht="33" customHeight="1" x14ac:dyDescent="0.15">
      <c r="A101" s="28" t="s">
        <v>1048</v>
      </c>
      <c r="B101" s="29" t="s">
        <v>594</v>
      </c>
      <c r="C101" s="30" t="s">
        <v>130</v>
      </c>
      <c r="D101" s="30" t="s">
        <v>595</v>
      </c>
      <c r="E101" s="31" t="s">
        <v>365</v>
      </c>
      <c r="F101" s="22" t="s">
        <v>1050</v>
      </c>
      <c r="H101" s="22" t="s">
        <v>1049</v>
      </c>
    </row>
    <row r="102" spans="1:8" ht="33" customHeight="1" x14ac:dyDescent="0.15">
      <c r="A102" s="28" t="s">
        <v>1051</v>
      </c>
      <c r="B102" s="29" t="s">
        <v>597</v>
      </c>
      <c r="C102" s="30" t="s">
        <v>458</v>
      </c>
      <c r="D102" s="30" t="s">
        <v>459</v>
      </c>
      <c r="E102" s="31" t="s">
        <v>460</v>
      </c>
      <c r="F102" s="22" t="s">
        <v>1053</v>
      </c>
      <c r="H102" s="22" t="s">
        <v>1052</v>
      </c>
    </row>
    <row r="103" spans="1:8" ht="33" customHeight="1" x14ac:dyDescent="0.15">
      <c r="A103" s="28" t="s">
        <v>1054</v>
      </c>
      <c r="B103" s="29" t="s">
        <v>599</v>
      </c>
      <c r="C103" s="30" t="s">
        <v>132</v>
      </c>
      <c r="D103" s="30" t="s">
        <v>600</v>
      </c>
      <c r="E103" s="31" t="s">
        <v>365</v>
      </c>
      <c r="F103" s="22" t="s">
        <v>1056</v>
      </c>
      <c r="H103" s="22" t="s">
        <v>1055</v>
      </c>
    </row>
    <row r="104" spans="1:8" ht="33" customHeight="1" x14ac:dyDescent="0.15">
      <c r="A104" s="28" t="s">
        <v>1057</v>
      </c>
      <c r="B104" s="29" t="s">
        <v>254</v>
      </c>
      <c r="C104" s="30" t="s">
        <v>255</v>
      </c>
      <c r="D104" s="30" t="s">
        <v>601</v>
      </c>
      <c r="E104" s="31" t="s">
        <v>365</v>
      </c>
      <c r="F104" s="22" t="s">
        <v>1059</v>
      </c>
      <c r="H104" s="22" t="s">
        <v>1058</v>
      </c>
    </row>
    <row r="105" spans="1:8" ht="33" customHeight="1" x14ac:dyDescent="0.15">
      <c r="A105" s="28" t="s">
        <v>1060</v>
      </c>
      <c r="B105" s="29" t="s">
        <v>204</v>
      </c>
      <c r="C105" s="30" t="s">
        <v>205</v>
      </c>
      <c r="D105" s="30" t="s">
        <v>602</v>
      </c>
      <c r="E105" s="31" t="s">
        <v>365</v>
      </c>
      <c r="F105" s="22" t="s">
        <v>1062</v>
      </c>
      <c r="H105" s="22" t="s">
        <v>1061</v>
      </c>
    </row>
    <row r="106" spans="1:8" ht="33" customHeight="1" x14ac:dyDescent="0.15">
      <c r="A106" s="28" t="s">
        <v>1063</v>
      </c>
      <c r="B106" s="29" t="s">
        <v>207</v>
      </c>
      <c r="C106" s="30" t="s">
        <v>208</v>
      </c>
      <c r="D106" s="30" t="s">
        <v>603</v>
      </c>
      <c r="E106" s="31" t="s">
        <v>365</v>
      </c>
      <c r="F106" s="22" t="s">
        <v>1065</v>
      </c>
      <c r="H106" s="22" t="s">
        <v>1064</v>
      </c>
    </row>
    <row r="107" spans="1:8" ht="33" customHeight="1" x14ac:dyDescent="0.15">
      <c r="A107" s="28" t="s">
        <v>1067</v>
      </c>
      <c r="B107" s="29" t="s">
        <v>209</v>
      </c>
      <c r="C107" s="30" t="s">
        <v>210</v>
      </c>
      <c r="D107" s="30" t="s">
        <v>604</v>
      </c>
      <c r="E107" s="31" t="s">
        <v>365</v>
      </c>
      <c r="F107" s="22" t="s">
        <v>1069</v>
      </c>
      <c r="H107" s="22" t="s">
        <v>1068</v>
      </c>
    </row>
    <row r="108" spans="1:8" ht="33" customHeight="1" x14ac:dyDescent="0.15">
      <c r="A108" s="28" t="s">
        <v>1071</v>
      </c>
      <c r="B108" s="33" t="s">
        <v>211</v>
      </c>
      <c r="C108" s="30" t="s">
        <v>212</v>
      </c>
      <c r="D108" s="30" t="s">
        <v>605</v>
      </c>
      <c r="E108" s="31" t="s">
        <v>365</v>
      </c>
      <c r="F108" s="22" t="s">
        <v>1073</v>
      </c>
      <c r="H108" s="22" t="s">
        <v>1072</v>
      </c>
    </row>
    <row r="109" spans="1:8" ht="33" customHeight="1" x14ac:dyDescent="0.15">
      <c r="A109" s="28" t="s">
        <v>1075</v>
      </c>
      <c r="B109" s="33" t="s">
        <v>213</v>
      </c>
      <c r="C109" s="30" t="s">
        <v>214</v>
      </c>
      <c r="D109" s="30" t="s">
        <v>606</v>
      </c>
      <c r="E109" s="31" t="s">
        <v>365</v>
      </c>
      <c r="F109" s="22" t="s">
        <v>1077</v>
      </c>
      <c r="H109" s="22" t="s">
        <v>1076</v>
      </c>
    </row>
    <row r="110" spans="1:8" ht="33" customHeight="1" x14ac:dyDescent="0.15">
      <c r="A110" s="28" t="s">
        <v>1079</v>
      </c>
      <c r="B110" s="33" t="s">
        <v>215</v>
      </c>
      <c r="C110" s="30" t="s">
        <v>216</v>
      </c>
      <c r="D110" s="30" t="s">
        <v>607</v>
      </c>
      <c r="E110" s="31" t="s">
        <v>365</v>
      </c>
      <c r="F110" s="22" t="s">
        <v>1081</v>
      </c>
      <c r="H110" s="22" t="s">
        <v>1080</v>
      </c>
    </row>
    <row r="111" spans="1:8" ht="33" customHeight="1" x14ac:dyDescent="0.15">
      <c r="A111" s="28" t="s">
        <v>1083</v>
      </c>
      <c r="B111" s="33" t="s">
        <v>217</v>
      </c>
      <c r="C111" s="30" t="s">
        <v>218</v>
      </c>
      <c r="D111" s="30" t="s">
        <v>608</v>
      </c>
      <c r="E111" s="31" t="s">
        <v>365</v>
      </c>
      <c r="F111" s="22" t="s">
        <v>1085</v>
      </c>
      <c r="H111" s="22" t="s">
        <v>1084</v>
      </c>
    </row>
    <row r="112" spans="1:8" ht="33" customHeight="1" x14ac:dyDescent="0.15">
      <c r="A112" s="28" t="s">
        <v>1086</v>
      </c>
      <c r="B112" s="33" t="s">
        <v>220</v>
      </c>
      <c r="C112" s="30" t="s">
        <v>221</v>
      </c>
      <c r="D112" s="30" t="s">
        <v>609</v>
      </c>
      <c r="E112" s="31" t="s">
        <v>365</v>
      </c>
      <c r="F112" s="22" t="s">
        <v>1088</v>
      </c>
      <c r="H112" s="22" t="s">
        <v>1087</v>
      </c>
    </row>
    <row r="113" spans="1:8" ht="33" customHeight="1" x14ac:dyDescent="0.15">
      <c r="A113" s="28" t="s">
        <v>1320</v>
      </c>
      <c r="B113" s="33" t="s">
        <v>222</v>
      </c>
      <c r="C113" s="30" t="s">
        <v>223</v>
      </c>
      <c r="D113" s="30" t="s">
        <v>610</v>
      </c>
      <c r="E113" s="31" t="s">
        <v>365</v>
      </c>
      <c r="F113" s="22" t="s">
        <v>1090</v>
      </c>
      <c r="H113" s="22" t="s">
        <v>1089</v>
      </c>
    </row>
    <row r="114" spans="1:8" ht="33" customHeight="1" x14ac:dyDescent="0.15">
      <c r="A114" s="28" t="s">
        <v>1091</v>
      </c>
      <c r="B114" s="33" t="s">
        <v>225</v>
      </c>
      <c r="C114" s="30" t="s">
        <v>226</v>
      </c>
      <c r="D114" s="30" t="s">
        <v>611</v>
      </c>
      <c r="E114" s="31" t="s">
        <v>365</v>
      </c>
      <c r="F114" s="22" t="s">
        <v>1093</v>
      </c>
      <c r="H114" s="22" t="s">
        <v>1092</v>
      </c>
    </row>
    <row r="115" spans="1:8" ht="33" customHeight="1" x14ac:dyDescent="0.15">
      <c r="A115" s="28" t="s">
        <v>1094</v>
      </c>
      <c r="B115" s="29" t="s">
        <v>228</v>
      </c>
      <c r="C115" s="30" t="s">
        <v>229</v>
      </c>
      <c r="D115" s="30" t="s">
        <v>612</v>
      </c>
      <c r="E115" s="31" t="s">
        <v>613</v>
      </c>
      <c r="F115" s="22" t="s">
        <v>1096</v>
      </c>
      <c r="H115" s="22" t="s">
        <v>1095</v>
      </c>
    </row>
    <row r="116" spans="1:8" ht="33" customHeight="1" x14ac:dyDescent="0.15">
      <c r="A116" s="28" t="s">
        <v>1097</v>
      </c>
      <c r="B116" s="29" t="s">
        <v>257</v>
      </c>
      <c r="C116" s="30" t="s">
        <v>258</v>
      </c>
      <c r="D116" s="30" t="s">
        <v>614</v>
      </c>
      <c r="E116" s="31" t="s">
        <v>615</v>
      </c>
      <c r="F116" s="22" t="s">
        <v>1099</v>
      </c>
      <c r="H116" s="22" t="s">
        <v>1098</v>
      </c>
    </row>
    <row r="117" spans="1:8" ht="33" customHeight="1" x14ac:dyDescent="0.15">
      <c r="A117" s="28" t="s">
        <v>1100</v>
      </c>
      <c r="B117" s="29" t="s">
        <v>260</v>
      </c>
      <c r="C117" s="30" t="s">
        <v>261</v>
      </c>
      <c r="D117" s="30" t="s">
        <v>616</v>
      </c>
      <c r="E117" s="31" t="s">
        <v>617</v>
      </c>
      <c r="F117" s="22" t="s">
        <v>1102</v>
      </c>
      <c r="H117" s="22" t="s">
        <v>1101</v>
      </c>
    </row>
    <row r="118" spans="1:8" ht="33" customHeight="1" x14ac:dyDescent="0.15">
      <c r="A118" s="28" t="s">
        <v>1103</v>
      </c>
      <c r="B118" s="29" t="s">
        <v>263</v>
      </c>
      <c r="C118" s="30" t="s">
        <v>264</v>
      </c>
      <c r="D118" s="30" t="s">
        <v>618</v>
      </c>
      <c r="E118" s="31" t="s">
        <v>619</v>
      </c>
      <c r="F118" s="22" t="s">
        <v>1386</v>
      </c>
      <c r="G118" s="22" t="s">
        <v>1380</v>
      </c>
      <c r="H118" s="22" t="s">
        <v>1104</v>
      </c>
    </row>
    <row r="119" spans="1:8" ht="33" customHeight="1" x14ac:dyDescent="0.15">
      <c r="A119" s="28" t="s">
        <v>1105</v>
      </c>
      <c r="B119" s="29" t="s">
        <v>266</v>
      </c>
      <c r="C119" s="30" t="s">
        <v>267</v>
      </c>
      <c r="D119" s="30" t="s">
        <v>620</v>
      </c>
      <c r="E119" s="31" t="s">
        <v>621</v>
      </c>
      <c r="F119" s="22" t="s">
        <v>1107</v>
      </c>
      <c r="H119" s="22" t="s">
        <v>1106</v>
      </c>
    </row>
    <row r="120" spans="1:8" ht="33" customHeight="1" x14ac:dyDescent="0.15">
      <c r="A120" s="28" t="s">
        <v>1322</v>
      </c>
      <c r="B120" s="29" t="s">
        <v>268</v>
      </c>
      <c r="C120" s="30" t="s">
        <v>269</v>
      </c>
      <c r="D120" s="30" t="s">
        <v>622</v>
      </c>
      <c r="E120" s="31" t="s">
        <v>623</v>
      </c>
      <c r="F120" s="22" t="s">
        <v>1109</v>
      </c>
      <c r="H120" s="22" t="s">
        <v>1108</v>
      </c>
    </row>
    <row r="121" spans="1:8" ht="33" customHeight="1" x14ac:dyDescent="0.15">
      <c r="A121" s="28" t="s">
        <v>1110</v>
      </c>
      <c r="B121" s="29" t="s">
        <v>271</v>
      </c>
      <c r="C121" s="30" t="s">
        <v>272</v>
      </c>
      <c r="D121" s="30" t="s">
        <v>1465</v>
      </c>
      <c r="E121" s="31" t="s">
        <v>624</v>
      </c>
      <c r="F121" s="22" t="s">
        <v>1469</v>
      </c>
      <c r="H121" s="22" t="s">
        <v>1468</v>
      </c>
    </row>
    <row r="122" spans="1:8" ht="33" customHeight="1" x14ac:dyDescent="0.15">
      <c r="A122" s="34" t="s">
        <v>1111</v>
      </c>
      <c r="B122" s="35" t="s">
        <v>274</v>
      </c>
      <c r="C122" s="36" t="s">
        <v>275</v>
      </c>
      <c r="D122" s="37" t="s">
        <v>625</v>
      </c>
      <c r="E122" s="31" t="s">
        <v>626</v>
      </c>
      <c r="F122" s="22" t="s">
        <v>1113</v>
      </c>
      <c r="H122" s="22" t="s">
        <v>1112</v>
      </c>
    </row>
    <row r="123" spans="1:8" ht="33" customHeight="1" x14ac:dyDescent="0.15">
      <c r="A123" s="34" t="s">
        <v>1114</v>
      </c>
      <c r="B123" s="35" t="s">
        <v>305</v>
      </c>
      <c r="C123" s="36" t="s">
        <v>306</v>
      </c>
      <c r="D123" s="37" t="s">
        <v>627</v>
      </c>
      <c r="E123" s="31" t="s">
        <v>628</v>
      </c>
      <c r="F123" s="22" t="s">
        <v>1116</v>
      </c>
      <c r="H123" s="22" t="s">
        <v>1115</v>
      </c>
    </row>
    <row r="124" spans="1:8" ht="33" customHeight="1" x14ac:dyDescent="0.15">
      <c r="A124" s="34" t="s">
        <v>1324</v>
      </c>
      <c r="B124" s="35" t="s">
        <v>293</v>
      </c>
      <c r="C124" s="36" t="s">
        <v>294</v>
      </c>
      <c r="D124" s="37" t="s">
        <v>629</v>
      </c>
      <c r="E124" s="31" t="s">
        <v>365</v>
      </c>
      <c r="F124" s="22" t="s">
        <v>1118</v>
      </c>
      <c r="H124" s="22" t="s">
        <v>1117</v>
      </c>
    </row>
    <row r="125" spans="1:8" ht="33" customHeight="1" x14ac:dyDescent="0.15">
      <c r="A125" s="34" t="s">
        <v>1429</v>
      </c>
      <c r="B125" s="35" t="s">
        <v>336</v>
      </c>
      <c r="C125" s="36" t="s">
        <v>1397</v>
      </c>
      <c r="D125" s="37" t="s">
        <v>630</v>
      </c>
      <c r="E125" s="31" t="s">
        <v>1398</v>
      </c>
      <c r="F125" s="22" t="s">
        <v>1431</v>
      </c>
      <c r="H125" s="22" t="s">
        <v>1430</v>
      </c>
    </row>
    <row r="126" spans="1:8" ht="33" customHeight="1" x14ac:dyDescent="0.15">
      <c r="A126" s="34" t="s">
        <v>1119</v>
      </c>
      <c r="B126" s="35" t="s">
        <v>339</v>
      </c>
      <c r="C126" s="36" t="s">
        <v>340</v>
      </c>
      <c r="D126" s="37" t="s">
        <v>585</v>
      </c>
      <c r="E126" s="31" t="s">
        <v>365</v>
      </c>
      <c r="F126" s="22" t="s">
        <v>1121</v>
      </c>
      <c r="H126" s="22" t="s">
        <v>1120</v>
      </c>
    </row>
    <row r="127" spans="1:8" ht="33" customHeight="1" x14ac:dyDescent="0.15">
      <c r="A127" s="28" t="s">
        <v>1122</v>
      </c>
      <c r="B127" s="29" t="s">
        <v>243</v>
      </c>
      <c r="C127" s="30" t="s">
        <v>244</v>
      </c>
      <c r="D127" s="30" t="s">
        <v>631</v>
      </c>
      <c r="E127" s="31" t="s">
        <v>365</v>
      </c>
      <c r="F127" s="22" t="s">
        <v>1124</v>
      </c>
      <c r="H127" s="22" t="s">
        <v>1123</v>
      </c>
    </row>
    <row r="128" spans="1:8" ht="33" customHeight="1" x14ac:dyDescent="0.15">
      <c r="A128" s="28" t="s">
        <v>1125</v>
      </c>
      <c r="B128" s="29" t="s">
        <v>277</v>
      </c>
      <c r="C128" s="30" t="s">
        <v>278</v>
      </c>
      <c r="D128" s="30" t="s">
        <v>632</v>
      </c>
      <c r="E128" s="31" t="s">
        <v>365</v>
      </c>
      <c r="F128" s="22" t="s">
        <v>1127</v>
      </c>
      <c r="H128" s="22" t="s">
        <v>1126</v>
      </c>
    </row>
    <row r="129" spans="1:8" ht="33" customHeight="1" x14ac:dyDescent="0.15">
      <c r="A129" s="28" t="s">
        <v>1326</v>
      </c>
      <c r="B129" s="29" t="s">
        <v>279</v>
      </c>
      <c r="C129" s="30" t="s">
        <v>633</v>
      </c>
      <c r="D129" s="30" t="s">
        <v>634</v>
      </c>
      <c r="E129" s="31" t="s">
        <v>365</v>
      </c>
      <c r="F129" s="22" t="s">
        <v>1129</v>
      </c>
      <c r="H129" s="22" t="s">
        <v>1128</v>
      </c>
    </row>
    <row r="130" spans="1:8" ht="33" customHeight="1" x14ac:dyDescent="0.15">
      <c r="A130" s="28" t="s">
        <v>1130</v>
      </c>
      <c r="B130" s="29" t="s">
        <v>234</v>
      </c>
      <c r="C130" s="30" t="s">
        <v>235</v>
      </c>
      <c r="D130" s="30" t="s">
        <v>635</v>
      </c>
      <c r="E130" s="31" t="s">
        <v>636</v>
      </c>
      <c r="F130" s="22" t="s">
        <v>1132</v>
      </c>
      <c r="H130" s="22" t="s">
        <v>1131</v>
      </c>
    </row>
    <row r="131" spans="1:8" ht="33" customHeight="1" x14ac:dyDescent="0.15">
      <c r="A131" s="28" t="s">
        <v>1133</v>
      </c>
      <c r="B131" s="29" t="s">
        <v>346</v>
      </c>
      <c r="C131" s="30" t="s">
        <v>347</v>
      </c>
      <c r="D131" s="30" t="s">
        <v>637</v>
      </c>
      <c r="E131" s="31" t="s">
        <v>638</v>
      </c>
      <c r="F131" s="22" t="s">
        <v>1135</v>
      </c>
      <c r="H131" s="22" t="s">
        <v>1134</v>
      </c>
    </row>
    <row r="132" spans="1:8" ht="33" customHeight="1" x14ac:dyDescent="0.15">
      <c r="A132" s="28" t="s">
        <v>1136</v>
      </c>
      <c r="B132" s="29" t="s">
        <v>349</v>
      </c>
      <c r="C132" s="30" t="s">
        <v>350</v>
      </c>
      <c r="D132" s="30" t="s">
        <v>638</v>
      </c>
      <c r="E132" s="31" t="s">
        <v>637</v>
      </c>
      <c r="F132" s="22" t="s">
        <v>1138</v>
      </c>
      <c r="H132" s="22" t="s">
        <v>1137</v>
      </c>
    </row>
    <row r="133" spans="1:8" ht="33" customHeight="1" x14ac:dyDescent="0.15">
      <c r="A133" s="28" t="s">
        <v>1139</v>
      </c>
      <c r="B133" s="29" t="s">
        <v>237</v>
      </c>
      <c r="C133" s="30" t="s">
        <v>238</v>
      </c>
      <c r="D133" s="30" t="s">
        <v>639</v>
      </c>
      <c r="E133" s="31" t="s">
        <v>365</v>
      </c>
      <c r="F133" s="22" t="s">
        <v>1141</v>
      </c>
      <c r="H133" s="22" t="s">
        <v>1140</v>
      </c>
    </row>
    <row r="134" spans="1:8" ht="33" customHeight="1" x14ac:dyDescent="0.15">
      <c r="A134" s="28" t="s">
        <v>1142</v>
      </c>
      <c r="B134" s="29" t="s">
        <v>282</v>
      </c>
      <c r="C134" s="30" t="s">
        <v>283</v>
      </c>
      <c r="D134" s="30" t="s">
        <v>640</v>
      </c>
      <c r="E134" s="31" t="s">
        <v>365</v>
      </c>
      <c r="F134" s="22" t="s">
        <v>1144</v>
      </c>
      <c r="H134" s="22" t="s">
        <v>1143</v>
      </c>
    </row>
    <row r="135" spans="1:8" ht="33" customHeight="1" x14ac:dyDescent="0.15">
      <c r="A135" s="28" t="s">
        <v>1145</v>
      </c>
      <c r="B135" s="29" t="s">
        <v>231</v>
      </c>
      <c r="C135" s="30" t="s">
        <v>232</v>
      </c>
      <c r="D135" s="30" t="s">
        <v>641</v>
      </c>
      <c r="E135" s="31" t="s">
        <v>365</v>
      </c>
      <c r="F135" s="22" t="s">
        <v>1147</v>
      </c>
      <c r="H135" s="22" t="s">
        <v>1146</v>
      </c>
    </row>
    <row r="136" spans="1:8" ht="33" customHeight="1" x14ac:dyDescent="0.15">
      <c r="A136" s="28" t="s">
        <v>1148</v>
      </c>
      <c r="B136" s="29" t="s">
        <v>355</v>
      </c>
      <c r="C136" s="30" t="s">
        <v>356</v>
      </c>
      <c r="D136" s="30" t="s">
        <v>642</v>
      </c>
      <c r="E136" s="31" t="s">
        <v>365</v>
      </c>
      <c r="F136" s="22" t="s">
        <v>1150</v>
      </c>
      <c r="H136" s="22" t="s">
        <v>1149</v>
      </c>
    </row>
    <row r="137" spans="1:8" ht="33" customHeight="1" x14ac:dyDescent="0.15">
      <c r="A137" s="28" t="s">
        <v>1151</v>
      </c>
      <c r="B137" s="29" t="s">
        <v>311</v>
      </c>
      <c r="C137" s="30" t="s">
        <v>312</v>
      </c>
      <c r="D137" s="30" t="s">
        <v>643</v>
      </c>
      <c r="E137" s="31" t="s">
        <v>644</v>
      </c>
      <c r="F137" s="22" t="s">
        <v>1153</v>
      </c>
      <c r="H137" s="22" t="s">
        <v>1152</v>
      </c>
    </row>
    <row r="138" spans="1:8" ht="33" customHeight="1" x14ac:dyDescent="0.15">
      <c r="A138" s="28" t="s">
        <v>1154</v>
      </c>
      <c r="B138" s="29" t="s">
        <v>318</v>
      </c>
      <c r="C138" s="30" t="s">
        <v>319</v>
      </c>
      <c r="D138" s="30" t="s">
        <v>645</v>
      </c>
      <c r="E138" s="31" t="s">
        <v>365</v>
      </c>
      <c r="F138" s="22" t="s">
        <v>1156</v>
      </c>
      <c r="H138" s="22" t="s">
        <v>1155</v>
      </c>
    </row>
    <row r="139" spans="1:8" ht="33" customHeight="1" x14ac:dyDescent="0.15">
      <c r="A139" s="28" t="s">
        <v>1157</v>
      </c>
      <c r="B139" s="29" t="s">
        <v>314</v>
      </c>
      <c r="C139" s="30" t="s">
        <v>315</v>
      </c>
      <c r="D139" s="30" t="s">
        <v>646</v>
      </c>
      <c r="E139" s="31" t="s">
        <v>647</v>
      </c>
      <c r="F139" s="22" t="s">
        <v>1159</v>
      </c>
      <c r="H139" s="22" t="s">
        <v>1158</v>
      </c>
    </row>
    <row r="140" spans="1:8" ht="33" customHeight="1" x14ac:dyDescent="0.15">
      <c r="A140" s="28" t="s">
        <v>1161</v>
      </c>
      <c r="B140" s="29" t="s">
        <v>337</v>
      </c>
      <c r="C140" s="30" t="s">
        <v>648</v>
      </c>
      <c r="D140" s="30" t="s">
        <v>649</v>
      </c>
      <c r="E140" s="31" t="s">
        <v>650</v>
      </c>
      <c r="F140" s="22" t="s">
        <v>1163</v>
      </c>
      <c r="H140" s="22" t="s">
        <v>1162</v>
      </c>
    </row>
    <row r="141" spans="1:8" ht="33" customHeight="1" x14ac:dyDescent="0.15">
      <c r="A141" s="28" t="s">
        <v>1337</v>
      </c>
      <c r="B141" s="29" t="s">
        <v>651</v>
      </c>
      <c r="C141" s="30" t="s">
        <v>316</v>
      </c>
      <c r="D141" s="30" t="s">
        <v>652</v>
      </c>
      <c r="E141" s="31" t="s">
        <v>365</v>
      </c>
      <c r="F141" s="22" t="s">
        <v>1165</v>
      </c>
      <c r="H141" s="22" t="s">
        <v>1164</v>
      </c>
    </row>
    <row r="142" spans="1:8" ht="33" customHeight="1" x14ac:dyDescent="0.15">
      <c r="A142" s="28" t="s">
        <v>1166</v>
      </c>
      <c r="B142" s="29" t="s">
        <v>285</v>
      </c>
      <c r="C142" s="30" t="s">
        <v>286</v>
      </c>
      <c r="D142" s="30" t="s">
        <v>653</v>
      </c>
      <c r="E142" s="31" t="s">
        <v>365</v>
      </c>
      <c r="F142" s="22" t="s">
        <v>1168</v>
      </c>
      <c r="H142" s="22" t="s">
        <v>1167</v>
      </c>
    </row>
    <row r="143" spans="1:8" ht="33" customHeight="1" x14ac:dyDescent="0.15">
      <c r="A143" s="28" t="s">
        <v>1169</v>
      </c>
      <c r="B143" s="29" t="s">
        <v>308</v>
      </c>
      <c r="C143" s="30" t="s">
        <v>309</v>
      </c>
      <c r="D143" s="30" t="s">
        <v>654</v>
      </c>
      <c r="E143" s="31" t="s">
        <v>365</v>
      </c>
      <c r="F143" s="22" t="s">
        <v>1171</v>
      </c>
      <c r="H143" s="22" t="s">
        <v>1170</v>
      </c>
    </row>
    <row r="144" spans="1:8" ht="33" customHeight="1" x14ac:dyDescent="0.15">
      <c r="A144" s="28" t="s">
        <v>1172</v>
      </c>
      <c r="B144" s="29" t="s">
        <v>321</v>
      </c>
      <c r="C144" s="30" t="s">
        <v>322</v>
      </c>
      <c r="D144" s="30" t="s">
        <v>655</v>
      </c>
      <c r="E144" s="31" t="s">
        <v>365</v>
      </c>
      <c r="F144" s="22" t="s">
        <v>1174</v>
      </c>
      <c r="H144" s="22" t="s">
        <v>1173</v>
      </c>
    </row>
    <row r="145" spans="1:8" ht="33" customHeight="1" x14ac:dyDescent="0.15">
      <c r="A145" s="28" t="s">
        <v>1175</v>
      </c>
      <c r="B145" s="29" t="s">
        <v>324</v>
      </c>
      <c r="C145" s="30" t="s">
        <v>325</v>
      </c>
      <c r="D145" s="30" t="s">
        <v>656</v>
      </c>
      <c r="E145" s="31" t="s">
        <v>365</v>
      </c>
      <c r="F145" s="22" t="s">
        <v>1177</v>
      </c>
      <c r="H145" s="22" t="s">
        <v>1176</v>
      </c>
    </row>
    <row r="146" spans="1:8" ht="33" customHeight="1" x14ac:dyDescent="0.15">
      <c r="A146" s="28" t="s">
        <v>1178</v>
      </c>
      <c r="B146" s="29" t="s">
        <v>327</v>
      </c>
      <c r="C146" s="30" t="s">
        <v>328</v>
      </c>
      <c r="D146" s="30" t="s">
        <v>657</v>
      </c>
      <c r="E146" s="31" t="s">
        <v>365</v>
      </c>
      <c r="F146" s="22" t="s">
        <v>1180</v>
      </c>
      <c r="H146" s="22" t="s">
        <v>1179</v>
      </c>
    </row>
    <row r="147" spans="1:8" ht="33" customHeight="1" x14ac:dyDescent="0.15">
      <c r="A147" s="28" t="s">
        <v>1330</v>
      </c>
      <c r="B147" s="29" t="s">
        <v>287</v>
      </c>
      <c r="C147" s="30" t="s">
        <v>658</v>
      </c>
      <c r="D147" s="30" t="s">
        <v>659</v>
      </c>
      <c r="E147" s="31" t="s">
        <v>660</v>
      </c>
      <c r="F147" s="22" t="s">
        <v>1182</v>
      </c>
      <c r="H147" s="22" t="s">
        <v>1181</v>
      </c>
    </row>
    <row r="148" spans="1:8" ht="33" customHeight="1" x14ac:dyDescent="0.15">
      <c r="A148" s="28" t="s">
        <v>1332</v>
      </c>
      <c r="B148" s="29" t="s">
        <v>288</v>
      </c>
      <c r="C148" s="30" t="s">
        <v>661</v>
      </c>
      <c r="D148" s="30" t="s">
        <v>662</v>
      </c>
      <c r="E148" s="31" t="s">
        <v>663</v>
      </c>
      <c r="F148" s="22" t="s">
        <v>1184</v>
      </c>
      <c r="H148" s="22" t="s">
        <v>1183</v>
      </c>
    </row>
    <row r="149" spans="1:8" ht="33" customHeight="1" x14ac:dyDescent="0.15">
      <c r="A149" s="28" t="s">
        <v>1185</v>
      </c>
      <c r="B149" s="29" t="s">
        <v>296</v>
      </c>
      <c r="C149" s="30" t="s">
        <v>297</v>
      </c>
      <c r="D149" s="30" t="s">
        <v>664</v>
      </c>
      <c r="E149" s="31" t="s">
        <v>365</v>
      </c>
      <c r="F149" s="22" t="s">
        <v>1187</v>
      </c>
      <c r="H149" s="22" t="s">
        <v>1186</v>
      </c>
    </row>
    <row r="150" spans="1:8" ht="33" customHeight="1" x14ac:dyDescent="0.15">
      <c r="A150" s="28" t="s">
        <v>1188</v>
      </c>
      <c r="B150" s="29" t="s">
        <v>299</v>
      </c>
      <c r="C150" s="30" t="s">
        <v>300</v>
      </c>
      <c r="D150" s="30" t="s">
        <v>665</v>
      </c>
      <c r="E150" s="31" t="s">
        <v>365</v>
      </c>
      <c r="F150" s="22" t="s">
        <v>1190</v>
      </c>
      <c r="H150" s="22" t="s">
        <v>1189</v>
      </c>
    </row>
    <row r="151" spans="1:8" ht="33" customHeight="1" x14ac:dyDescent="0.15">
      <c r="A151" s="28" t="s">
        <v>1191</v>
      </c>
      <c r="B151" s="29" t="s">
        <v>246</v>
      </c>
      <c r="C151" s="30" t="s">
        <v>247</v>
      </c>
      <c r="D151" s="30" t="s">
        <v>666</v>
      </c>
      <c r="E151" s="31" t="s">
        <v>365</v>
      </c>
      <c r="F151" s="22" t="s">
        <v>1193</v>
      </c>
      <c r="H151" s="22" t="s">
        <v>1192</v>
      </c>
    </row>
    <row r="152" spans="1:8" ht="33" customHeight="1" x14ac:dyDescent="0.15">
      <c r="A152" s="28" t="s">
        <v>1194</v>
      </c>
      <c r="B152" s="29" t="s">
        <v>249</v>
      </c>
      <c r="C152" s="30" t="s">
        <v>250</v>
      </c>
      <c r="D152" s="30" t="s">
        <v>667</v>
      </c>
      <c r="E152" s="31" t="s">
        <v>365</v>
      </c>
      <c r="F152" s="22" t="s">
        <v>1196</v>
      </c>
      <c r="H152" s="22" t="s">
        <v>1195</v>
      </c>
    </row>
    <row r="153" spans="1:8" ht="33" customHeight="1" x14ac:dyDescent="0.15">
      <c r="A153" s="28" t="s">
        <v>1197</v>
      </c>
      <c r="B153" s="29" t="s">
        <v>252</v>
      </c>
      <c r="C153" s="30" t="s">
        <v>253</v>
      </c>
      <c r="D153" s="30" t="s">
        <v>668</v>
      </c>
      <c r="E153" s="31" t="s">
        <v>365</v>
      </c>
      <c r="F153" s="22" t="s">
        <v>1199</v>
      </c>
      <c r="H153" s="22" t="s">
        <v>1198</v>
      </c>
    </row>
    <row r="154" spans="1:8" ht="33" customHeight="1" x14ac:dyDescent="0.15">
      <c r="A154" s="28" t="s">
        <v>1340</v>
      </c>
      <c r="B154" s="29" t="s">
        <v>360</v>
      </c>
      <c r="C154" s="30" t="s">
        <v>669</v>
      </c>
      <c r="D154" s="30" t="s">
        <v>670</v>
      </c>
      <c r="E154" s="31" t="s">
        <v>671</v>
      </c>
      <c r="F154" s="22" t="s">
        <v>1201</v>
      </c>
      <c r="H154" s="22" t="s">
        <v>1200</v>
      </c>
    </row>
    <row r="155" spans="1:8" ht="33" customHeight="1" x14ac:dyDescent="0.15">
      <c r="A155" s="28" t="s">
        <v>1202</v>
      </c>
      <c r="B155" s="29" t="s">
        <v>352</v>
      </c>
      <c r="C155" s="30" t="s">
        <v>353</v>
      </c>
      <c r="D155" s="30" t="s">
        <v>672</v>
      </c>
      <c r="E155" s="31" t="s">
        <v>673</v>
      </c>
      <c r="F155" s="22" t="s">
        <v>1204</v>
      </c>
      <c r="H155" s="22" t="s">
        <v>1203</v>
      </c>
    </row>
    <row r="156" spans="1:8" ht="33" customHeight="1" x14ac:dyDescent="0.15">
      <c r="A156" s="28" t="s">
        <v>1205</v>
      </c>
      <c r="B156" s="29" t="s">
        <v>128</v>
      </c>
      <c r="C156" s="30" t="s">
        <v>1472</v>
      </c>
      <c r="D156" s="30" t="s">
        <v>674</v>
      </c>
      <c r="E156" s="31" t="s">
        <v>1473</v>
      </c>
      <c r="F156" s="22" t="s">
        <v>1492</v>
      </c>
      <c r="H156" s="22" t="s">
        <v>1491</v>
      </c>
    </row>
    <row r="157" spans="1:8" ht="33" customHeight="1" x14ac:dyDescent="0.15">
      <c r="A157" s="28" t="s">
        <v>1206</v>
      </c>
      <c r="B157" s="29" t="s">
        <v>343</v>
      </c>
      <c r="C157" s="30" t="s">
        <v>344</v>
      </c>
      <c r="D157" s="30" t="s">
        <v>675</v>
      </c>
      <c r="E157" s="31" t="s">
        <v>676</v>
      </c>
      <c r="F157" s="22" t="s">
        <v>1208</v>
      </c>
      <c r="G157" s="22" t="s">
        <v>481</v>
      </c>
      <c r="H157" s="22" t="s">
        <v>1207</v>
      </c>
    </row>
    <row r="158" spans="1:8" ht="33" customHeight="1" x14ac:dyDescent="0.15">
      <c r="A158" s="28" t="s">
        <v>1209</v>
      </c>
      <c r="B158" s="29" t="s">
        <v>358</v>
      </c>
      <c r="C158" s="30" t="s">
        <v>359</v>
      </c>
      <c r="D158" s="30" t="s">
        <v>677</v>
      </c>
      <c r="E158" s="31" t="s">
        <v>678</v>
      </c>
      <c r="F158" s="22" t="s">
        <v>1211</v>
      </c>
      <c r="H158" s="22" t="s">
        <v>1210</v>
      </c>
    </row>
    <row r="159" spans="1:8" ht="33" customHeight="1" x14ac:dyDescent="0.15">
      <c r="A159" s="28" t="s">
        <v>1212</v>
      </c>
      <c r="B159" s="29" t="s">
        <v>197</v>
      </c>
      <c r="C159" s="30" t="s">
        <v>240</v>
      </c>
      <c r="D159" s="30" t="s">
        <v>679</v>
      </c>
      <c r="E159" s="31" t="s">
        <v>365</v>
      </c>
      <c r="F159" s="22" t="s">
        <v>1214</v>
      </c>
      <c r="H159" s="22" t="s">
        <v>1213</v>
      </c>
    </row>
    <row r="160" spans="1:8" ht="33" customHeight="1" x14ac:dyDescent="0.15">
      <c r="A160" s="28" t="s">
        <v>1215</v>
      </c>
      <c r="B160" s="29" t="s">
        <v>333</v>
      </c>
      <c r="C160" s="30" t="s">
        <v>334</v>
      </c>
      <c r="D160" s="30" t="s">
        <v>680</v>
      </c>
      <c r="E160" s="31" t="s">
        <v>365</v>
      </c>
      <c r="F160" s="22" t="s">
        <v>1217</v>
      </c>
      <c r="H160" s="22" t="s">
        <v>1216</v>
      </c>
    </row>
    <row r="161" spans="1:8" ht="33" customHeight="1" x14ac:dyDescent="0.15">
      <c r="A161" s="28" t="s">
        <v>1328</v>
      </c>
      <c r="B161" s="29" t="s">
        <v>289</v>
      </c>
      <c r="C161" s="30" t="s">
        <v>290</v>
      </c>
      <c r="D161" s="30" t="s">
        <v>681</v>
      </c>
      <c r="E161" s="31" t="s">
        <v>365</v>
      </c>
      <c r="F161" s="22" t="s">
        <v>1219</v>
      </c>
      <c r="H161" s="22" t="s">
        <v>1218</v>
      </c>
    </row>
    <row r="162" spans="1:8" ht="33" customHeight="1" x14ac:dyDescent="0.15">
      <c r="A162" s="28" t="s">
        <v>1220</v>
      </c>
      <c r="B162" s="29" t="s">
        <v>292</v>
      </c>
      <c r="C162" s="30" t="s">
        <v>280</v>
      </c>
      <c r="D162" s="30" t="s">
        <v>682</v>
      </c>
      <c r="E162" s="31" t="s">
        <v>365</v>
      </c>
      <c r="F162" s="22" t="s">
        <v>1222</v>
      </c>
      <c r="H162" s="22" t="s">
        <v>1221</v>
      </c>
    </row>
    <row r="163" spans="1:8" ht="33" customHeight="1" x14ac:dyDescent="0.15">
      <c r="A163" s="28" t="s">
        <v>1223</v>
      </c>
      <c r="B163" s="29" t="s">
        <v>302</v>
      </c>
      <c r="C163" s="30" t="s">
        <v>303</v>
      </c>
      <c r="D163" s="30" t="s">
        <v>683</v>
      </c>
      <c r="E163" s="31" t="s">
        <v>365</v>
      </c>
      <c r="F163" s="22" t="s">
        <v>1225</v>
      </c>
      <c r="G163" s="22" t="s">
        <v>837</v>
      </c>
      <c r="H163" s="22" t="s">
        <v>1224</v>
      </c>
    </row>
    <row r="164" spans="1:8" ht="33" customHeight="1" x14ac:dyDescent="0.15">
      <c r="A164" s="28" t="s">
        <v>1341</v>
      </c>
      <c r="B164" s="29" t="s">
        <v>133</v>
      </c>
      <c r="C164" s="30" t="s">
        <v>241</v>
      </c>
      <c r="D164" s="30" t="s">
        <v>684</v>
      </c>
      <c r="E164" s="31" t="s">
        <v>365</v>
      </c>
      <c r="F164" s="22" t="s">
        <v>1227</v>
      </c>
      <c r="H164" s="22" t="s">
        <v>1226</v>
      </c>
    </row>
    <row r="165" spans="1:8" ht="33" customHeight="1" x14ac:dyDescent="0.15">
      <c r="A165" s="28" t="s">
        <v>1342</v>
      </c>
      <c r="B165" s="29" t="s">
        <v>685</v>
      </c>
      <c r="C165" s="30" t="s">
        <v>363</v>
      </c>
      <c r="D165" s="30" t="s">
        <v>364</v>
      </c>
      <c r="E165" s="31" t="s">
        <v>365</v>
      </c>
      <c r="F165" s="22" t="s">
        <v>1229</v>
      </c>
      <c r="H165" s="22" t="s">
        <v>1228</v>
      </c>
    </row>
    <row r="166" spans="1:8" ht="33" customHeight="1" x14ac:dyDescent="0.15">
      <c r="A166" s="28" t="s">
        <v>1230</v>
      </c>
      <c r="B166" s="29" t="s">
        <v>330</v>
      </c>
      <c r="C166" s="30" t="s">
        <v>331</v>
      </c>
      <c r="D166" s="30" t="s">
        <v>686</v>
      </c>
      <c r="E166" s="31" t="s">
        <v>365</v>
      </c>
      <c r="F166" s="22" t="s">
        <v>1232</v>
      </c>
      <c r="G166" s="22" t="s">
        <v>838</v>
      </c>
      <c r="H166" s="22" t="s">
        <v>1231</v>
      </c>
    </row>
    <row r="167" spans="1:8" ht="33" customHeight="1" x14ac:dyDescent="0.15">
      <c r="A167" s="38" t="s">
        <v>1233</v>
      </c>
      <c r="B167" s="39" t="s">
        <v>462</v>
      </c>
      <c r="C167" s="40" t="s">
        <v>463</v>
      </c>
      <c r="D167" s="40" t="s">
        <v>464</v>
      </c>
      <c r="E167" s="41" t="s">
        <v>465</v>
      </c>
      <c r="F167" s="22" t="s">
        <v>1235</v>
      </c>
      <c r="H167" s="22" t="s">
        <v>1234</v>
      </c>
    </row>
    <row r="168" spans="1:8" ht="33" customHeight="1" x14ac:dyDescent="0.15">
      <c r="A168" s="38" t="s">
        <v>1236</v>
      </c>
      <c r="B168" s="39" t="s">
        <v>467</v>
      </c>
      <c r="C168" s="40" t="s">
        <v>468</v>
      </c>
      <c r="D168" s="40" t="s">
        <v>469</v>
      </c>
      <c r="E168" s="41" t="s">
        <v>365</v>
      </c>
      <c r="F168" s="22" t="s">
        <v>1238</v>
      </c>
      <c r="G168" s="22" t="s">
        <v>482</v>
      </c>
      <c r="H168" s="22" t="s">
        <v>1237</v>
      </c>
    </row>
    <row r="169" spans="1:8" ht="33" customHeight="1" x14ac:dyDescent="0.15">
      <c r="A169" s="38" t="s">
        <v>1239</v>
      </c>
      <c r="B169" s="39" t="s">
        <v>688</v>
      </c>
      <c r="C169" s="40" t="s">
        <v>689</v>
      </c>
      <c r="D169" s="40" t="s">
        <v>690</v>
      </c>
      <c r="E169" s="41" t="s">
        <v>691</v>
      </c>
      <c r="F169" s="22" t="s">
        <v>1241</v>
      </c>
      <c r="H169" s="22" t="s">
        <v>1240</v>
      </c>
    </row>
    <row r="170" spans="1:8" ht="33" customHeight="1" x14ac:dyDescent="0.15">
      <c r="A170" s="38" t="s">
        <v>1242</v>
      </c>
      <c r="B170" s="39" t="s">
        <v>693</v>
      </c>
      <c r="C170" s="40" t="s">
        <v>694</v>
      </c>
      <c r="D170" s="40" t="s">
        <v>695</v>
      </c>
      <c r="E170" s="41" t="s">
        <v>365</v>
      </c>
      <c r="F170" s="22" t="s">
        <v>1244</v>
      </c>
      <c r="H170" s="22" t="s">
        <v>1243</v>
      </c>
    </row>
    <row r="171" spans="1:8" ht="33" customHeight="1" x14ac:dyDescent="0.15">
      <c r="A171" s="38" t="s">
        <v>1245</v>
      </c>
      <c r="B171" s="39" t="s">
        <v>697</v>
      </c>
      <c r="C171" s="40" t="s">
        <v>698</v>
      </c>
      <c r="D171" s="40" t="s">
        <v>699</v>
      </c>
      <c r="E171" s="41" t="s">
        <v>365</v>
      </c>
      <c r="F171" s="22" t="s">
        <v>1247</v>
      </c>
      <c r="H171" s="22" t="s">
        <v>1246</v>
      </c>
    </row>
    <row r="172" spans="1:8" ht="33" customHeight="1" x14ac:dyDescent="0.15">
      <c r="A172" s="38" t="s">
        <v>1248</v>
      </c>
      <c r="B172" s="39" t="s">
        <v>701</v>
      </c>
      <c r="C172" s="40" t="s">
        <v>702</v>
      </c>
      <c r="D172" s="40" t="s">
        <v>703</v>
      </c>
      <c r="E172" s="41" t="s">
        <v>365</v>
      </c>
      <c r="F172" s="22" t="s">
        <v>1250</v>
      </c>
      <c r="H172" s="22" t="s">
        <v>1249</v>
      </c>
    </row>
    <row r="173" spans="1:8" ht="33" customHeight="1" x14ac:dyDescent="0.15">
      <c r="A173" s="38" t="s">
        <v>1318</v>
      </c>
      <c r="B173" s="39" t="s">
        <v>704</v>
      </c>
      <c r="C173" s="40" t="s">
        <v>705</v>
      </c>
      <c r="D173" s="40" t="s">
        <v>706</v>
      </c>
      <c r="E173" s="41" t="s">
        <v>512</v>
      </c>
      <c r="F173" s="22" t="s">
        <v>1252</v>
      </c>
      <c r="H173" s="22" t="s">
        <v>1251</v>
      </c>
    </row>
    <row r="174" spans="1:8" ht="33" customHeight="1" x14ac:dyDescent="0.15">
      <c r="A174" s="38" t="s">
        <v>1253</v>
      </c>
      <c r="B174" s="39" t="s">
        <v>708</v>
      </c>
      <c r="C174" s="40" t="s">
        <v>709</v>
      </c>
      <c r="D174" s="40" t="s">
        <v>710</v>
      </c>
      <c r="E174" s="41" t="s">
        <v>1345</v>
      </c>
      <c r="F174" s="22" t="s">
        <v>1348</v>
      </c>
      <c r="H174" s="22" t="s">
        <v>1347</v>
      </c>
    </row>
    <row r="175" spans="1:8" ht="33" customHeight="1" x14ac:dyDescent="0.15">
      <c r="A175" s="38" t="s">
        <v>1254</v>
      </c>
      <c r="B175" s="39" t="s">
        <v>712</v>
      </c>
      <c r="C175" s="40" t="s">
        <v>713</v>
      </c>
      <c r="D175" s="40" t="s">
        <v>714</v>
      </c>
      <c r="E175" s="41" t="s">
        <v>715</v>
      </c>
      <c r="F175" s="22" t="s">
        <v>1256</v>
      </c>
      <c r="H175" s="22" t="s">
        <v>1255</v>
      </c>
    </row>
    <row r="176" spans="1:8" ht="33" customHeight="1" x14ac:dyDescent="0.15">
      <c r="A176" s="38" t="s">
        <v>1257</v>
      </c>
      <c r="B176" s="39" t="s">
        <v>717</v>
      </c>
      <c r="C176" s="40" t="s">
        <v>718</v>
      </c>
      <c r="D176" s="40" t="s">
        <v>719</v>
      </c>
      <c r="E176" s="41" t="s">
        <v>365</v>
      </c>
      <c r="F176" s="22" t="s">
        <v>1259</v>
      </c>
      <c r="H176" s="22" t="s">
        <v>1258</v>
      </c>
    </row>
    <row r="177" spans="1:8" ht="33" customHeight="1" x14ac:dyDescent="0.15">
      <c r="A177" s="38" t="s">
        <v>1260</v>
      </c>
      <c r="B177" s="39" t="s">
        <v>721</v>
      </c>
      <c r="C177" s="40" t="s">
        <v>722</v>
      </c>
      <c r="D177" s="40" t="s">
        <v>723</v>
      </c>
      <c r="E177" s="41" t="s">
        <v>724</v>
      </c>
      <c r="F177" s="22" t="s">
        <v>1262</v>
      </c>
      <c r="H177" s="22" t="s">
        <v>1261</v>
      </c>
    </row>
    <row r="178" spans="1:8" ht="33" customHeight="1" x14ac:dyDescent="0.15">
      <c r="A178" s="38" t="s">
        <v>1263</v>
      </c>
      <c r="B178" s="39" t="s">
        <v>726</v>
      </c>
      <c r="C178" s="40" t="s">
        <v>727</v>
      </c>
      <c r="D178" s="40" t="s">
        <v>728</v>
      </c>
      <c r="E178" s="42" t="s">
        <v>1346</v>
      </c>
      <c r="F178" s="22" t="s">
        <v>1350</v>
      </c>
      <c r="G178" s="22" t="s">
        <v>480</v>
      </c>
      <c r="H178" s="22" t="s">
        <v>1349</v>
      </c>
    </row>
    <row r="179" spans="1:8" ht="33" customHeight="1" x14ac:dyDescent="0.15">
      <c r="A179" s="38" t="s">
        <v>1264</v>
      </c>
      <c r="B179" s="39" t="s">
        <v>730</v>
      </c>
      <c r="C179" s="40" t="s">
        <v>731</v>
      </c>
      <c r="D179" s="40" t="s">
        <v>585</v>
      </c>
      <c r="E179" s="41" t="s">
        <v>365</v>
      </c>
      <c r="F179" s="22" t="s">
        <v>1121</v>
      </c>
      <c r="H179" s="22" t="s">
        <v>1120</v>
      </c>
    </row>
    <row r="180" spans="1:8" ht="33" customHeight="1" x14ac:dyDescent="0.15">
      <c r="A180" s="38" t="s">
        <v>1265</v>
      </c>
      <c r="B180" s="39" t="s">
        <v>733</v>
      </c>
      <c r="C180" s="40" t="s">
        <v>734</v>
      </c>
      <c r="D180" s="40" t="s">
        <v>735</v>
      </c>
      <c r="E180" s="41" t="s">
        <v>365</v>
      </c>
      <c r="F180" s="22" t="s">
        <v>1267</v>
      </c>
      <c r="H180" s="22" t="s">
        <v>1266</v>
      </c>
    </row>
    <row r="181" spans="1:8" ht="33" customHeight="1" x14ac:dyDescent="0.15">
      <c r="A181" s="38" t="s">
        <v>1268</v>
      </c>
      <c r="B181" s="39" t="s">
        <v>737</v>
      </c>
      <c r="C181" s="40" t="s">
        <v>738</v>
      </c>
      <c r="D181" s="40" t="s">
        <v>739</v>
      </c>
      <c r="E181" s="41" t="s">
        <v>365</v>
      </c>
      <c r="F181" s="22" t="s">
        <v>1270</v>
      </c>
      <c r="H181" s="22" t="s">
        <v>1269</v>
      </c>
    </row>
    <row r="182" spans="1:8" ht="33" customHeight="1" x14ac:dyDescent="0.15">
      <c r="A182" s="38" t="s">
        <v>1271</v>
      </c>
      <c r="B182" s="39" t="s">
        <v>741</v>
      </c>
      <c r="C182" s="40" t="s">
        <v>742</v>
      </c>
      <c r="D182" s="40" t="s">
        <v>743</v>
      </c>
      <c r="E182" s="41" t="s">
        <v>365</v>
      </c>
      <c r="F182" s="22" t="s">
        <v>1273</v>
      </c>
      <c r="H182" s="22" t="s">
        <v>1272</v>
      </c>
    </row>
    <row r="183" spans="1:8" ht="33" customHeight="1" x14ac:dyDescent="0.15">
      <c r="A183" s="38" t="s">
        <v>1274</v>
      </c>
      <c r="B183" s="39" t="s">
        <v>745</v>
      </c>
      <c r="C183" s="40" t="s">
        <v>746</v>
      </c>
      <c r="D183" s="40" t="s">
        <v>747</v>
      </c>
      <c r="E183" s="41" t="s">
        <v>365</v>
      </c>
      <c r="F183" s="22" t="s">
        <v>1276</v>
      </c>
      <c r="H183" s="22" t="s">
        <v>1275</v>
      </c>
    </row>
    <row r="184" spans="1:8" ht="33" customHeight="1" x14ac:dyDescent="0.15">
      <c r="A184" s="38" t="s">
        <v>1277</v>
      </c>
      <c r="B184" s="39" t="s">
        <v>749</v>
      </c>
      <c r="C184" s="40" t="s">
        <v>750</v>
      </c>
      <c r="D184" s="40" t="s">
        <v>751</v>
      </c>
      <c r="E184" s="41" t="s">
        <v>365</v>
      </c>
      <c r="F184" s="22" t="s">
        <v>1279</v>
      </c>
      <c r="H184" s="22" t="s">
        <v>1278</v>
      </c>
    </row>
    <row r="185" spans="1:8" ht="33" customHeight="1" x14ac:dyDescent="0.15">
      <c r="A185" s="38" t="s">
        <v>1280</v>
      </c>
      <c r="B185" s="39" t="s">
        <v>753</v>
      </c>
      <c r="C185" s="40" t="s">
        <v>754</v>
      </c>
      <c r="D185" s="40" t="s">
        <v>755</v>
      </c>
      <c r="E185" s="41" t="s">
        <v>365</v>
      </c>
      <c r="F185" s="22" t="s">
        <v>1282</v>
      </c>
      <c r="H185" s="22" t="s">
        <v>1281</v>
      </c>
    </row>
    <row r="186" spans="1:8" ht="33" customHeight="1" x14ac:dyDescent="0.15">
      <c r="A186" s="38" t="s">
        <v>1283</v>
      </c>
      <c r="B186" s="39" t="s">
        <v>757</v>
      </c>
      <c r="C186" s="40" t="s">
        <v>758</v>
      </c>
      <c r="D186" s="40" t="s">
        <v>759</v>
      </c>
      <c r="E186" s="41" t="s">
        <v>365</v>
      </c>
      <c r="F186" s="22" t="s">
        <v>1285</v>
      </c>
      <c r="H186" s="22" t="s">
        <v>1284</v>
      </c>
    </row>
    <row r="187" spans="1:8" ht="33" customHeight="1" x14ac:dyDescent="0.15">
      <c r="A187" s="38" t="s">
        <v>1286</v>
      </c>
      <c r="B187" s="39" t="s">
        <v>761</v>
      </c>
      <c r="C187" s="40" t="s">
        <v>762</v>
      </c>
      <c r="D187" s="40" t="s">
        <v>763</v>
      </c>
      <c r="E187" s="41" t="s">
        <v>365</v>
      </c>
      <c r="F187" s="22" t="s">
        <v>1288</v>
      </c>
      <c r="H187" s="22" t="s">
        <v>1287</v>
      </c>
    </row>
    <row r="188" spans="1:8" ht="33" customHeight="1" x14ac:dyDescent="0.15">
      <c r="A188" s="38" t="s">
        <v>1289</v>
      </c>
      <c r="B188" s="39" t="s">
        <v>765</v>
      </c>
      <c r="C188" s="40" t="s">
        <v>766</v>
      </c>
      <c r="D188" s="40" t="s">
        <v>767</v>
      </c>
      <c r="E188" s="41" t="s">
        <v>365</v>
      </c>
      <c r="F188" s="22" t="s">
        <v>1291</v>
      </c>
      <c r="H188" s="22" t="s">
        <v>1290</v>
      </c>
    </row>
    <row r="189" spans="1:8" ht="33" customHeight="1" x14ac:dyDescent="0.15">
      <c r="A189" s="38" t="s">
        <v>1292</v>
      </c>
      <c r="B189" s="39" t="s">
        <v>769</v>
      </c>
      <c r="C189" s="40" t="s">
        <v>770</v>
      </c>
      <c r="D189" s="40" t="s">
        <v>771</v>
      </c>
      <c r="E189" s="41" t="s">
        <v>365</v>
      </c>
      <c r="F189" s="22" t="s">
        <v>1294</v>
      </c>
      <c r="H189" s="22" t="s">
        <v>1293</v>
      </c>
    </row>
    <row r="190" spans="1:8" ht="33" customHeight="1" x14ac:dyDescent="0.15">
      <c r="A190" s="38" t="s">
        <v>1295</v>
      </c>
      <c r="B190" s="39" t="s">
        <v>773</v>
      </c>
      <c r="C190" s="40" t="s">
        <v>774</v>
      </c>
      <c r="D190" s="40" t="s">
        <v>775</v>
      </c>
      <c r="E190" s="41" t="s">
        <v>365</v>
      </c>
      <c r="F190" s="22" t="s">
        <v>1297</v>
      </c>
      <c r="H190" s="22" t="s">
        <v>1296</v>
      </c>
    </row>
    <row r="191" spans="1:8" ht="33" customHeight="1" x14ac:dyDescent="0.15">
      <c r="A191" s="38" t="s">
        <v>1298</v>
      </c>
      <c r="B191" s="39" t="s">
        <v>777</v>
      </c>
      <c r="C191" s="40" t="s">
        <v>778</v>
      </c>
      <c r="D191" s="40" t="s">
        <v>779</v>
      </c>
      <c r="E191" s="41" t="s">
        <v>365</v>
      </c>
      <c r="F191" s="22" t="s">
        <v>1300</v>
      </c>
      <c r="H191" s="22" t="s">
        <v>1299</v>
      </c>
    </row>
    <row r="192" spans="1:8" ht="33" customHeight="1" x14ac:dyDescent="0.15">
      <c r="A192" s="38" t="s">
        <v>1343</v>
      </c>
      <c r="B192" s="39" t="s">
        <v>780</v>
      </c>
      <c r="C192" s="40" t="s">
        <v>781</v>
      </c>
      <c r="D192" s="40" t="s">
        <v>782</v>
      </c>
      <c r="E192" s="41" t="s">
        <v>365</v>
      </c>
      <c r="F192" s="22" t="s">
        <v>1302</v>
      </c>
      <c r="H192" s="22" t="s">
        <v>1301</v>
      </c>
    </row>
    <row r="193" spans="1:8" ht="33" customHeight="1" x14ac:dyDescent="0.15">
      <c r="A193" s="38" t="s">
        <v>1303</v>
      </c>
      <c r="B193" s="39" t="s">
        <v>784</v>
      </c>
      <c r="C193" s="40" t="s">
        <v>785</v>
      </c>
      <c r="D193" s="40" t="s">
        <v>786</v>
      </c>
      <c r="E193" s="41" t="s">
        <v>365</v>
      </c>
      <c r="F193" s="22" t="s">
        <v>1305</v>
      </c>
      <c r="H193" s="22" t="s">
        <v>1304</v>
      </c>
    </row>
    <row r="194" spans="1:8" ht="33" customHeight="1" x14ac:dyDescent="0.15">
      <c r="A194" s="38" t="s">
        <v>1306</v>
      </c>
      <c r="B194" s="39" t="s">
        <v>788</v>
      </c>
      <c r="C194" s="40" t="s">
        <v>789</v>
      </c>
      <c r="D194" s="40" t="s">
        <v>790</v>
      </c>
      <c r="E194" s="41" t="s">
        <v>365</v>
      </c>
      <c r="F194" s="22" t="s">
        <v>1308</v>
      </c>
      <c r="H194" s="22" t="s">
        <v>1307</v>
      </c>
    </row>
    <row r="195" spans="1:8" ht="33" customHeight="1" x14ac:dyDescent="0.15">
      <c r="A195" s="38" t="s">
        <v>1309</v>
      </c>
      <c r="B195" s="39" t="s">
        <v>792</v>
      </c>
      <c r="C195" s="40" t="s">
        <v>793</v>
      </c>
      <c r="D195" s="40" t="s">
        <v>794</v>
      </c>
      <c r="E195" s="41" t="s">
        <v>365</v>
      </c>
      <c r="F195" s="22" t="s">
        <v>1311</v>
      </c>
      <c r="H195" s="22" t="s">
        <v>1310</v>
      </c>
    </row>
    <row r="196" spans="1:8" ht="33" customHeight="1" x14ac:dyDescent="0.15">
      <c r="A196" s="38" t="s">
        <v>1312</v>
      </c>
      <c r="B196" s="39" t="s">
        <v>796</v>
      </c>
      <c r="C196" s="40" t="s">
        <v>797</v>
      </c>
      <c r="D196" s="40" t="s">
        <v>798</v>
      </c>
      <c r="E196" s="41" t="s">
        <v>365</v>
      </c>
      <c r="F196" s="22" t="s">
        <v>1433</v>
      </c>
      <c r="G196" s="22" t="s">
        <v>1432</v>
      </c>
      <c r="H196" s="22" t="s">
        <v>1313</v>
      </c>
    </row>
    <row r="197" spans="1:8" ht="33" customHeight="1" x14ac:dyDescent="0.15">
      <c r="A197" s="38" t="s">
        <v>1434</v>
      </c>
      <c r="B197" s="39" t="s">
        <v>800</v>
      </c>
      <c r="C197" s="40" t="s">
        <v>1399</v>
      </c>
      <c r="D197" s="40" t="s">
        <v>801</v>
      </c>
      <c r="E197" s="41" t="s">
        <v>1400</v>
      </c>
      <c r="F197" s="22" t="s">
        <v>1437</v>
      </c>
      <c r="G197" s="22" t="s">
        <v>1436</v>
      </c>
      <c r="H197" s="22" t="s">
        <v>1435</v>
      </c>
    </row>
    <row r="198" spans="1:8" ht="33" customHeight="1" x14ac:dyDescent="0.15">
      <c r="A198" s="38" t="s">
        <v>1438</v>
      </c>
      <c r="B198" s="39" t="s">
        <v>803</v>
      </c>
      <c r="C198" s="40" t="s">
        <v>1401</v>
      </c>
      <c r="D198" s="40" t="s">
        <v>804</v>
      </c>
      <c r="E198" s="41" t="s">
        <v>1402</v>
      </c>
      <c r="F198" s="22" t="s">
        <v>1440</v>
      </c>
      <c r="G198" s="22" t="s">
        <v>1436</v>
      </c>
      <c r="H198" s="22" t="s">
        <v>1439</v>
      </c>
    </row>
    <row r="199" spans="1:8" ht="33" customHeight="1" x14ac:dyDescent="0.15">
      <c r="A199" s="38" t="s">
        <v>1358</v>
      </c>
      <c r="B199" s="39" t="s">
        <v>806</v>
      </c>
      <c r="C199" s="40" t="s">
        <v>807</v>
      </c>
      <c r="D199" s="40" t="s">
        <v>808</v>
      </c>
      <c r="E199" s="41" t="s">
        <v>1351</v>
      </c>
      <c r="F199" s="22" t="s">
        <v>1360</v>
      </c>
      <c r="H199" s="22" t="s">
        <v>1359</v>
      </c>
    </row>
    <row r="200" spans="1:8" ht="33" customHeight="1" x14ac:dyDescent="0.15">
      <c r="A200" s="38" t="s">
        <v>1361</v>
      </c>
      <c r="B200" s="39" t="s">
        <v>810</v>
      </c>
      <c r="C200" s="40" t="s">
        <v>811</v>
      </c>
      <c r="D200" s="40" t="s">
        <v>812</v>
      </c>
      <c r="E200" s="41" t="s">
        <v>1352</v>
      </c>
      <c r="F200" s="22" t="s">
        <v>1363</v>
      </c>
      <c r="H200" s="22" t="s">
        <v>1362</v>
      </c>
    </row>
    <row r="201" spans="1:8" ht="33" customHeight="1" x14ac:dyDescent="0.15">
      <c r="A201" s="38" t="s">
        <v>1364</v>
      </c>
      <c r="B201" s="39" t="s">
        <v>814</v>
      </c>
      <c r="C201" s="40" t="s">
        <v>815</v>
      </c>
      <c r="D201" s="40" t="s">
        <v>1353</v>
      </c>
      <c r="E201" s="41" t="s">
        <v>816</v>
      </c>
      <c r="F201" s="22" t="s">
        <v>1366</v>
      </c>
      <c r="H201" s="22" t="s">
        <v>1365</v>
      </c>
    </row>
    <row r="202" spans="1:8" ht="33" customHeight="1" x14ac:dyDescent="0.15">
      <c r="A202" s="38" t="s">
        <v>1367</v>
      </c>
      <c r="B202" s="39" t="s">
        <v>818</v>
      </c>
      <c r="C202" s="40" t="s">
        <v>819</v>
      </c>
      <c r="D202" s="40" t="s">
        <v>820</v>
      </c>
      <c r="E202" s="41" t="s">
        <v>1354</v>
      </c>
      <c r="F202" s="22" t="s">
        <v>1369</v>
      </c>
      <c r="H202" s="22" t="s">
        <v>1368</v>
      </c>
    </row>
    <row r="203" spans="1:8" ht="33" customHeight="1" x14ac:dyDescent="0.15">
      <c r="A203" s="38" t="s">
        <v>1370</v>
      </c>
      <c r="B203" s="39" t="s">
        <v>822</v>
      </c>
      <c r="C203" s="40" t="s">
        <v>823</v>
      </c>
      <c r="D203" s="40" t="s">
        <v>1355</v>
      </c>
      <c r="E203" s="41" t="s">
        <v>824</v>
      </c>
      <c r="F203" s="22" t="s">
        <v>1372</v>
      </c>
      <c r="H203" s="22" t="s">
        <v>1371</v>
      </c>
    </row>
    <row r="204" spans="1:8" ht="33" customHeight="1" x14ac:dyDescent="0.15">
      <c r="A204" s="38" t="s">
        <v>1373</v>
      </c>
      <c r="B204" s="39" t="s">
        <v>826</v>
      </c>
      <c r="C204" s="40" t="s">
        <v>827</v>
      </c>
      <c r="D204" s="40" t="s">
        <v>1355</v>
      </c>
      <c r="E204" s="41" t="s">
        <v>824</v>
      </c>
      <c r="F204" s="22" t="s">
        <v>1372</v>
      </c>
      <c r="H204" s="22" t="s">
        <v>1371</v>
      </c>
    </row>
    <row r="205" spans="1:8" ht="33" customHeight="1" x14ac:dyDescent="0.15">
      <c r="A205" s="38" t="s">
        <v>1374</v>
      </c>
      <c r="B205" s="39" t="s">
        <v>829</v>
      </c>
      <c r="C205" s="40" t="s">
        <v>830</v>
      </c>
      <c r="D205" s="40" t="s">
        <v>831</v>
      </c>
      <c r="E205" s="41" t="s">
        <v>1356</v>
      </c>
      <c r="F205" s="22" t="s">
        <v>1376</v>
      </c>
      <c r="H205" s="22" t="s">
        <v>1375</v>
      </c>
    </row>
    <row r="206" spans="1:8" ht="33" customHeight="1" x14ac:dyDescent="0.15">
      <c r="A206" s="38" t="s">
        <v>1377</v>
      </c>
      <c r="B206" s="39" t="s">
        <v>833</v>
      </c>
      <c r="C206" s="40" t="s">
        <v>834</v>
      </c>
      <c r="D206" s="40" t="s">
        <v>835</v>
      </c>
      <c r="E206" s="41" t="s">
        <v>1357</v>
      </c>
      <c r="F206" s="22" t="s">
        <v>1379</v>
      </c>
      <c r="H206" s="22" t="s">
        <v>1378</v>
      </c>
    </row>
    <row r="207" spans="1:8" ht="33" customHeight="1" x14ac:dyDescent="0.15">
      <c r="A207" s="38" t="s">
        <v>1451</v>
      </c>
      <c r="B207" s="39" t="s">
        <v>1448</v>
      </c>
      <c r="C207" s="40" t="s">
        <v>1449</v>
      </c>
      <c r="D207" s="40" t="s">
        <v>1450</v>
      </c>
      <c r="E207" s="41" t="s">
        <v>365</v>
      </c>
      <c r="F207" s="22" t="s">
        <v>1471</v>
      </c>
      <c r="H207" s="22" t="s">
        <v>1470</v>
      </c>
    </row>
    <row r="208" spans="1:8" ht="33" customHeight="1" x14ac:dyDescent="0.15">
      <c r="A208" s="38" t="s">
        <v>1441</v>
      </c>
      <c r="B208" s="39" t="s">
        <v>1404</v>
      </c>
      <c r="C208" s="40" t="s">
        <v>1405</v>
      </c>
      <c r="D208" s="40" t="s">
        <v>1406</v>
      </c>
      <c r="E208" s="41" t="s">
        <v>365</v>
      </c>
      <c r="F208" s="22" t="s">
        <v>1453</v>
      </c>
      <c r="H208" s="22" t="s">
        <v>1452</v>
      </c>
    </row>
    <row r="209" spans="1:8" ht="33" customHeight="1" x14ac:dyDescent="0.15">
      <c r="A209" s="38" t="s">
        <v>1442</v>
      </c>
      <c r="B209" s="39" t="s">
        <v>1408</v>
      </c>
      <c r="C209" s="40" t="s">
        <v>1409</v>
      </c>
      <c r="D209" s="40" t="s">
        <v>1410</v>
      </c>
      <c r="E209" s="41" t="s">
        <v>365</v>
      </c>
      <c r="F209" s="22" t="s">
        <v>1455</v>
      </c>
      <c r="H209" s="22" t="s">
        <v>1454</v>
      </c>
    </row>
    <row r="210" spans="1:8" ht="33" customHeight="1" x14ac:dyDescent="0.15">
      <c r="A210" s="38" t="s">
        <v>1443</v>
      </c>
      <c r="B210" s="39" t="s">
        <v>1412</v>
      </c>
      <c r="C210" s="40" t="s">
        <v>1413</v>
      </c>
      <c r="D210" s="40" t="s">
        <v>1414</v>
      </c>
      <c r="E210" s="41" t="s">
        <v>1415</v>
      </c>
      <c r="F210" s="22" t="s">
        <v>1457</v>
      </c>
      <c r="H210" s="22" t="s">
        <v>1456</v>
      </c>
    </row>
    <row r="211" spans="1:8" ht="33" customHeight="1" x14ac:dyDescent="0.15">
      <c r="A211" s="38" t="s">
        <v>1444</v>
      </c>
      <c r="B211" s="39" t="s">
        <v>1417</v>
      </c>
      <c r="C211" s="40" t="s">
        <v>1418</v>
      </c>
      <c r="D211" s="40" t="s">
        <v>1419</v>
      </c>
      <c r="E211" s="41" t="s">
        <v>365</v>
      </c>
      <c r="F211" s="22" t="s">
        <v>1459</v>
      </c>
      <c r="H211" s="22" t="s">
        <v>1458</v>
      </c>
    </row>
    <row r="212" spans="1:8" ht="33" customHeight="1" x14ac:dyDescent="0.15">
      <c r="A212" s="38" t="s">
        <v>1445</v>
      </c>
      <c r="B212" s="39" t="s">
        <v>1421</v>
      </c>
      <c r="C212" s="40" t="s">
        <v>1422</v>
      </c>
      <c r="D212" s="40" t="s">
        <v>1423</v>
      </c>
      <c r="E212" s="41" t="s">
        <v>365</v>
      </c>
      <c r="F212" s="22" t="s">
        <v>1461</v>
      </c>
      <c r="H212" s="22" t="s">
        <v>1460</v>
      </c>
    </row>
    <row r="213" spans="1:8" ht="33" customHeight="1" thickBot="1" x14ac:dyDescent="0.2">
      <c r="A213" s="43" t="s">
        <v>1446</v>
      </c>
      <c r="B213" s="44" t="s">
        <v>1425</v>
      </c>
      <c r="C213" s="45" t="s">
        <v>1426</v>
      </c>
      <c r="D213" s="45" t="s">
        <v>1427</v>
      </c>
      <c r="E213" s="46" t="s">
        <v>1428</v>
      </c>
      <c r="F213" s="22" t="s">
        <v>1463</v>
      </c>
      <c r="H213" s="22" t="s">
        <v>1462</v>
      </c>
    </row>
  </sheetData>
  <sheetProtection algorithmName="SHA-512" hashValue="tOtFxGFvGC4N1uleF8NgsWVWw/01Dt5RWaXAlD5DqEuGbYZwY11ulIXcHHYp/TFllQm1389METXXX3UX7yvmrw==" saltValue="GYDCxSvK3cCGWYiwGsv2JA==" spinCount="100000" sheet="1" objects="1" scenarios="1"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56B6B-EA0A-40D1-A295-5063A4BC31E0}">
  <sheetPr codeName="Sheet2"/>
  <dimension ref="A1:E206"/>
  <sheetViews>
    <sheetView topLeftCell="A2" workbookViewId="0">
      <selection activeCell="E135" sqref="E135"/>
    </sheetView>
  </sheetViews>
  <sheetFormatPr defaultRowHeight="13.5" x14ac:dyDescent="0.15"/>
  <cols>
    <col min="1" max="1" width="41.875" style="1" customWidth="1"/>
  </cols>
  <sheetData>
    <row r="1" spans="1:5" x14ac:dyDescent="0.15">
      <c r="A1" s="2" t="s">
        <v>4</v>
      </c>
      <c r="B1" s="4">
        <f>COUNTA(医療機関情報!B6:B7)+COUNTA(医療機関情報!B11:B13)+COUNTA(医療機関情報!B15)+COUNTA(医療機関情報!B18:B23)+COUNTA(医療機関情報!B26:B27)+COUNTA(医療機関情報!B30:B35)</f>
        <v>4</v>
      </c>
      <c r="D1" t="str">
        <f>IFERROR(IF(FIND("@",医療機関情報!$B$6),"Yes"),"No")</f>
        <v>No</v>
      </c>
      <c r="E1" t="s">
        <v>455</v>
      </c>
    </row>
    <row r="2" spans="1:5" x14ac:dyDescent="0.15">
      <c r="A2" s="2" t="s">
        <v>55</v>
      </c>
      <c r="D2" t="str">
        <f>IFERROR(IF(FIND("%",医療機関情報!$B$6),"Yes"),"No")</f>
        <v>No</v>
      </c>
      <c r="E2" t="s">
        <v>456</v>
      </c>
    </row>
    <row r="3" spans="1:5" x14ac:dyDescent="0.15">
      <c r="A3" t="s">
        <v>12</v>
      </c>
      <c r="D3" t="str">
        <f>IFERROR(IF(FIND("#",医療機関情報!$B$6),"Yes"),"No")</f>
        <v>No</v>
      </c>
      <c r="E3" t="s">
        <v>457</v>
      </c>
    </row>
    <row r="4" spans="1:5" x14ac:dyDescent="0.15">
      <c r="A4" t="s">
        <v>16</v>
      </c>
      <c r="D4" t="str">
        <f>IFERROR(IF(FIND("-",医療機関情報!$B$6),"Yes"),"No")</f>
        <v>No</v>
      </c>
      <c r="E4" t="s">
        <v>366</v>
      </c>
    </row>
    <row r="5" spans="1:5" x14ac:dyDescent="0.15">
      <c r="A5" t="s">
        <v>1314</v>
      </c>
      <c r="D5" t="str">
        <f>IFERROR(IF(FIND(".",医療機関情報!$B$6),"Yes"),"No")</f>
        <v>No</v>
      </c>
      <c r="E5" t="s">
        <v>148</v>
      </c>
    </row>
    <row r="6" spans="1:5" x14ac:dyDescent="0.15">
      <c r="A6" t="s">
        <v>18</v>
      </c>
      <c r="D6" t="str">
        <f>IFERROR(IF(FIND("?",医療機関情報!$B$6),"Yes"),"No")</f>
        <v>No</v>
      </c>
      <c r="E6" t="s">
        <v>147</v>
      </c>
    </row>
    <row r="7" spans="1:5" x14ac:dyDescent="0.15">
      <c r="A7" t="s">
        <v>25</v>
      </c>
      <c r="D7" t="str">
        <f>IFERROR(IF(FIND("(",医療機関情報!$B$6),"Yes"),"No")</f>
        <v>No</v>
      </c>
      <c r="E7" t="s">
        <v>149</v>
      </c>
    </row>
    <row r="8" spans="1:5" x14ac:dyDescent="0.15">
      <c r="A8" t="s">
        <v>526</v>
      </c>
      <c r="D8" t="str">
        <f>IFERROR(IF(FIND(")",医療機関情報!$B$6),"Yes"),"No")</f>
        <v>No</v>
      </c>
      <c r="E8" t="s">
        <v>150</v>
      </c>
    </row>
    <row r="9" spans="1:5" x14ac:dyDescent="0.15">
      <c r="A9" t="s">
        <v>32</v>
      </c>
      <c r="D9" t="str">
        <f>IFERROR(IF(FIND("[",医療機関情報!$B$6),"Yes"),"No")</f>
        <v>No</v>
      </c>
      <c r="E9" t="s">
        <v>151</v>
      </c>
    </row>
    <row r="10" spans="1:5" x14ac:dyDescent="0.15">
      <c r="A10" t="s">
        <v>530</v>
      </c>
      <c r="D10" t="str">
        <f>IFERROR(IF(FIND("]",医療機関情報!$B$6),"Yes"),"No")</f>
        <v>No</v>
      </c>
      <c r="E10" t="s">
        <v>152</v>
      </c>
    </row>
    <row r="11" spans="1:5" x14ac:dyDescent="0.15">
      <c r="A11" t="s">
        <v>533</v>
      </c>
      <c r="D11" t="str">
        <f>IFERROR(IF(FIND("/",医療機関情報!$B$6),"Yes"),"No")</f>
        <v>No</v>
      </c>
      <c r="E11" t="s">
        <v>153</v>
      </c>
    </row>
    <row r="12" spans="1:5" x14ac:dyDescent="0.15">
      <c r="A12" t="s">
        <v>536</v>
      </c>
      <c r="D12" t="str">
        <f>IFERROR(IF(FIND("\",医療機関情報!$B$6),"Yes"),"No")</f>
        <v>No</v>
      </c>
      <c r="E12" t="s">
        <v>154</v>
      </c>
    </row>
    <row r="13" spans="1:5" x14ac:dyDescent="0.15">
      <c r="A13" t="s">
        <v>539</v>
      </c>
      <c r="D13" t="str">
        <f>IFERROR(IF(FIND("=",医療機関情報!$B$6),"Yes"),"No")</f>
        <v>No</v>
      </c>
      <c r="E13" t="s">
        <v>155</v>
      </c>
    </row>
    <row r="14" spans="1:5" x14ac:dyDescent="0.15">
      <c r="A14" t="s">
        <v>13</v>
      </c>
      <c r="D14" t="str">
        <f>IFERROR(IF(FIND("+",医療機関情報!$B$6),"Yes"),"No")</f>
        <v>No</v>
      </c>
      <c r="E14" t="s">
        <v>156</v>
      </c>
    </row>
    <row r="15" spans="1:5" x14ac:dyDescent="0.15">
      <c r="A15" t="s">
        <v>20</v>
      </c>
      <c r="D15" t="str">
        <f>IFERROR(IF(FIND("&lt;",医療機関情報!$B$6),"Yes"),"No")</f>
        <v>No</v>
      </c>
      <c r="E15" t="s">
        <v>157</v>
      </c>
    </row>
    <row r="16" spans="1:5" x14ac:dyDescent="0.15">
      <c r="A16" t="s">
        <v>22</v>
      </c>
      <c r="D16" t="str">
        <f>IFERROR(IF(FIND("&gt;",医療機関情報!$B$6),"Yes"),"No")</f>
        <v>No</v>
      </c>
      <c r="E16" t="s">
        <v>158</v>
      </c>
    </row>
    <row r="17" spans="1:5" x14ac:dyDescent="0.15">
      <c r="A17" t="s">
        <v>28</v>
      </c>
      <c r="D17" t="str">
        <f>IFERROR(IF(FIND(":",医療機関情報!$B$6),"Yes"),"No")</f>
        <v>No</v>
      </c>
      <c r="E17" t="s">
        <v>159</v>
      </c>
    </row>
    <row r="18" spans="1:5" x14ac:dyDescent="0.15">
      <c r="A18" t="s">
        <v>1334</v>
      </c>
      <c r="D18" t="str">
        <f>IFERROR(IF(FIND(";",医療機関情報!$B$6),"Yes"),"No")</f>
        <v>No</v>
      </c>
      <c r="E18" t="s">
        <v>160</v>
      </c>
    </row>
    <row r="19" spans="1:5" x14ac:dyDescent="0.15">
      <c r="A19" t="s">
        <v>41</v>
      </c>
      <c r="D19" t="str">
        <f>IFERROR(IF(FIND("""",医療機関情報!$B$6),"Yes"),"No")</f>
        <v>No</v>
      </c>
      <c r="E19" t="s">
        <v>161</v>
      </c>
    </row>
    <row r="20" spans="1:5" x14ac:dyDescent="0.15">
      <c r="A20" s="17" t="s">
        <v>39</v>
      </c>
      <c r="D20" t="str">
        <f>IFERROR(IF(FIND(",",医療機関情報!$B$6),"Yes"),"No")</f>
        <v>No</v>
      </c>
      <c r="E20" s="3" t="s">
        <v>162</v>
      </c>
    </row>
    <row r="21" spans="1:5" x14ac:dyDescent="0.15">
      <c r="A21" t="s">
        <v>46</v>
      </c>
      <c r="D21" t="str">
        <f>IFERROR(IF(FIND("*",医療機関情報!$B$6),"Yes"),"No")</f>
        <v>No</v>
      </c>
      <c r="E21" t="s">
        <v>163</v>
      </c>
    </row>
    <row r="22" spans="1:5" x14ac:dyDescent="0.15">
      <c r="A22" t="s">
        <v>561</v>
      </c>
      <c r="D22" t="str">
        <f>IFERROR(IF(FIND("^",医療機関情報!$B$6),"Yes"),"No")</f>
        <v>No</v>
      </c>
      <c r="E22" t="s">
        <v>164</v>
      </c>
    </row>
    <row r="23" spans="1:5" x14ac:dyDescent="0.15">
      <c r="A23" t="s">
        <v>564</v>
      </c>
      <c r="D23" t="str">
        <f>IFERROR(IF(FIND("|",医療機関情報!$B$6),"Yes"),"No")</f>
        <v>No</v>
      </c>
      <c r="E23" t="s">
        <v>165</v>
      </c>
    </row>
    <row r="24" spans="1:5" x14ac:dyDescent="0.15">
      <c r="A24" t="s">
        <v>50</v>
      </c>
      <c r="D24" t="str">
        <f>IFERROR(IF(FIND("&amp;",医療機関情報!$B$6),"Yes"),"No")</f>
        <v>No</v>
      </c>
      <c r="E24" t="s">
        <v>166</v>
      </c>
    </row>
    <row r="25" spans="1:5" x14ac:dyDescent="0.15">
      <c r="A25" t="s">
        <v>568</v>
      </c>
      <c r="D25" t="str">
        <f>IFERROR(IF(FIND(".",医療機関情報!$B$6),"Yes"),"No")</f>
        <v>No</v>
      </c>
      <c r="E25" t="s">
        <v>148</v>
      </c>
    </row>
    <row r="26" spans="1:5" x14ac:dyDescent="0.15">
      <c r="A26" t="s">
        <v>9</v>
      </c>
      <c r="D26" t="str">
        <f>IFERROR(IF(FIND("'",医療機関情報!$B$6),"Yes"),"No")</f>
        <v>No</v>
      </c>
      <c r="E26" s="3" t="s">
        <v>167</v>
      </c>
    </row>
    <row r="27" spans="1:5" x14ac:dyDescent="0.15">
      <c r="A27" t="s">
        <v>571</v>
      </c>
      <c r="D27" t="str">
        <f>IFERROR(IF(FIND("_",医療機関情報!$B$6),"Yes"),"No")</f>
        <v>No</v>
      </c>
      <c r="E27" t="s">
        <v>168</v>
      </c>
    </row>
    <row r="28" spans="1:5" x14ac:dyDescent="0.15">
      <c r="A28" t="s">
        <v>10</v>
      </c>
      <c r="D28" t="str">
        <f>IFERROR(IF(FIND(" ",医療機関情報!$B$6),"Yes"),"No")</f>
        <v>No</v>
      </c>
      <c r="E28" t="s">
        <v>169</v>
      </c>
    </row>
    <row r="29" spans="1:5" x14ac:dyDescent="0.15">
      <c r="A29" t="s">
        <v>54</v>
      </c>
      <c r="D29" t="str">
        <f>IF(LEFT(医療機関情報!B6,1)="0","Yes","No")</f>
        <v>No</v>
      </c>
      <c r="E29" t="s">
        <v>170</v>
      </c>
    </row>
    <row r="30" spans="1:5" x14ac:dyDescent="0.15">
      <c r="A30" t="s">
        <v>1338</v>
      </c>
      <c r="D30">
        <f>COUNTIF(D1:D29,"Yes")</f>
        <v>0</v>
      </c>
    </row>
    <row r="31" spans="1:5" x14ac:dyDescent="0.15">
      <c r="A31" t="s">
        <v>120</v>
      </c>
    </row>
    <row r="32" spans="1:5" x14ac:dyDescent="0.15">
      <c r="A32" t="s">
        <v>582</v>
      </c>
    </row>
    <row r="33" spans="1:1" x14ac:dyDescent="0.15">
      <c r="A33" t="s">
        <v>586</v>
      </c>
    </row>
    <row r="34" spans="1:1" x14ac:dyDescent="0.15">
      <c r="A34" t="s">
        <v>590</v>
      </c>
    </row>
    <row r="35" spans="1:1" x14ac:dyDescent="0.15">
      <c r="A35" t="s">
        <v>593</v>
      </c>
    </row>
    <row r="36" spans="1:1" x14ac:dyDescent="0.15">
      <c r="A36" t="s">
        <v>596</v>
      </c>
    </row>
    <row r="37" spans="1:1" x14ac:dyDescent="0.15">
      <c r="A37" t="s">
        <v>598</v>
      </c>
    </row>
    <row r="38" spans="1:1" x14ac:dyDescent="0.15">
      <c r="A38" t="s">
        <v>134</v>
      </c>
    </row>
    <row r="39" spans="1:1" x14ac:dyDescent="0.15">
      <c r="A39" t="s">
        <v>203</v>
      </c>
    </row>
    <row r="40" spans="1:1" x14ac:dyDescent="0.15">
      <c r="A40" t="s">
        <v>206</v>
      </c>
    </row>
    <row r="41" spans="1:1" x14ac:dyDescent="0.15">
      <c r="A41" t="s">
        <v>1066</v>
      </c>
    </row>
    <row r="42" spans="1:1" x14ac:dyDescent="0.15">
      <c r="A42" t="s">
        <v>1070</v>
      </c>
    </row>
    <row r="43" spans="1:1" x14ac:dyDescent="0.15">
      <c r="A43" t="s">
        <v>1074</v>
      </c>
    </row>
    <row r="44" spans="1:1" x14ac:dyDescent="0.15">
      <c r="A44" t="s">
        <v>1078</v>
      </c>
    </row>
    <row r="45" spans="1:1" x14ac:dyDescent="0.15">
      <c r="A45" t="s">
        <v>1082</v>
      </c>
    </row>
    <row r="46" spans="1:1" x14ac:dyDescent="0.15">
      <c r="A46" t="s">
        <v>219</v>
      </c>
    </row>
    <row r="47" spans="1:1" x14ac:dyDescent="0.15">
      <c r="A47" t="s">
        <v>1319</v>
      </c>
    </row>
    <row r="48" spans="1:1" x14ac:dyDescent="0.15">
      <c r="A48" t="s">
        <v>224</v>
      </c>
    </row>
    <row r="49" spans="1:1" x14ac:dyDescent="0.15">
      <c r="A49" t="s">
        <v>227</v>
      </c>
    </row>
    <row r="50" spans="1:1" x14ac:dyDescent="0.15">
      <c r="A50" t="s">
        <v>256</v>
      </c>
    </row>
    <row r="51" spans="1:1" x14ac:dyDescent="0.15">
      <c r="A51" t="s">
        <v>259</v>
      </c>
    </row>
    <row r="52" spans="1:1" x14ac:dyDescent="0.15">
      <c r="A52" s="16" t="s">
        <v>262</v>
      </c>
    </row>
    <row r="53" spans="1:1" x14ac:dyDescent="0.15">
      <c r="A53" s="16" t="s">
        <v>265</v>
      </c>
    </row>
    <row r="54" spans="1:1" x14ac:dyDescent="0.15">
      <c r="A54" s="16" t="s">
        <v>1321</v>
      </c>
    </row>
    <row r="55" spans="1:1" x14ac:dyDescent="0.15">
      <c r="A55" s="16" t="s">
        <v>270</v>
      </c>
    </row>
    <row r="56" spans="1:1" x14ac:dyDescent="0.15">
      <c r="A56" t="s">
        <v>273</v>
      </c>
    </row>
    <row r="57" spans="1:1" x14ac:dyDescent="0.15">
      <c r="A57" t="s">
        <v>304</v>
      </c>
    </row>
    <row r="58" spans="1:1" x14ac:dyDescent="0.15">
      <c r="A58" t="s">
        <v>1323</v>
      </c>
    </row>
    <row r="59" spans="1:1" x14ac:dyDescent="0.15">
      <c r="A59" t="s">
        <v>335</v>
      </c>
    </row>
    <row r="60" spans="1:1" x14ac:dyDescent="0.15">
      <c r="A60" t="s">
        <v>338</v>
      </c>
    </row>
    <row r="61" spans="1:1" x14ac:dyDescent="0.15">
      <c r="A61" t="s">
        <v>242</v>
      </c>
    </row>
    <row r="62" spans="1:1" x14ac:dyDescent="0.15">
      <c r="A62" t="s">
        <v>276</v>
      </c>
    </row>
    <row r="63" spans="1:1" x14ac:dyDescent="0.15">
      <c r="A63" t="s">
        <v>1325</v>
      </c>
    </row>
    <row r="64" spans="1:1" x14ac:dyDescent="0.15">
      <c r="A64" t="s">
        <v>233</v>
      </c>
    </row>
    <row r="65" spans="1:1" x14ac:dyDescent="0.15">
      <c r="A65" t="s">
        <v>345</v>
      </c>
    </row>
    <row r="66" spans="1:1" x14ac:dyDescent="0.15">
      <c r="A66" t="s">
        <v>348</v>
      </c>
    </row>
    <row r="67" spans="1:1" x14ac:dyDescent="0.15">
      <c r="A67" t="s">
        <v>236</v>
      </c>
    </row>
    <row r="68" spans="1:1" x14ac:dyDescent="0.15">
      <c r="A68" t="s">
        <v>281</v>
      </c>
    </row>
    <row r="69" spans="1:1" x14ac:dyDescent="0.15">
      <c r="A69" t="s">
        <v>230</v>
      </c>
    </row>
    <row r="70" spans="1:1" x14ac:dyDescent="0.15">
      <c r="A70" t="s">
        <v>354</v>
      </c>
    </row>
    <row r="71" spans="1:1" x14ac:dyDescent="0.15">
      <c r="A71" t="s">
        <v>310</v>
      </c>
    </row>
    <row r="72" spans="1:1" x14ac:dyDescent="0.15">
      <c r="A72" t="s">
        <v>317</v>
      </c>
    </row>
    <row r="73" spans="1:1" x14ac:dyDescent="0.15">
      <c r="A73" t="s">
        <v>313</v>
      </c>
    </row>
    <row r="74" spans="1:1" x14ac:dyDescent="0.15">
      <c r="A74" t="s">
        <v>1160</v>
      </c>
    </row>
    <row r="75" spans="1:1" x14ac:dyDescent="0.15">
      <c r="A75" t="s">
        <v>1336</v>
      </c>
    </row>
    <row r="76" spans="1:1" x14ac:dyDescent="0.15">
      <c r="A76" t="s">
        <v>284</v>
      </c>
    </row>
    <row r="77" spans="1:1" x14ac:dyDescent="0.15">
      <c r="A77" t="s">
        <v>307</v>
      </c>
    </row>
    <row r="78" spans="1:1" x14ac:dyDescent="0.15">
      <c r="A78" s="16" t="s">
        <v>320</v>
      </c>
    </row>
    <row r="79" spans="1:1" x14ac:dyDescent="0.15">
      <c r="A79" t="s">
        <v>323</v>
      </c>
    </row>
    <row r="80" spans="1:1" x14ac:dyDescent="0.15">
      <c r="A80" t="s">
        <v>326</v>
      </c>
    </row>
    <row r="81" spans="1:1" x14ac:dyDescent="0.15">
      <c r="A81" t="s">
        <v>1329</v>
      </c>
    </row>
    <row r="82" spans="1:1" x14ac:dyDescent="0.15">
      <c r="A82" t="s">
        <v>1331</v>
      </c>
    </row>
    <row r="83" spans="1:1" x14ac:dyDescent="0.15">
      <c r="A83" t="s">
        <v>295</v>
      </c>
    </row>
    <row r="84" spans="1:1" x14ac:dyDescent="0.15">
      <c r="A84" t="s">
        <v>298</v>
      </c>
    </row>
    <row r="85" spans="1:1" x14ac:dyDescent="0.15">
      <c r="A85" t="s">
        <v>245</v>
      </c>
    </row>
    <row r="86" spans="1:1" x14ac:dyDescent="0.15">
      <c r="A86" t="s">
        <v>248</v>
      </c>
    </row>
    <row r="87" spans="1:1" x14ac:dyDescent="0.15">
      <c r="A87" t="s">
        <v>251</v>
      </c>
    </row>
    <row r="88" spans="1:1" x14ac:dyDescent="0.15">
      <c r="A88" t="s">
        <v>1340</v>
      </c>
    </row>
    <row r="89" spans="1:1" x14ac:dyDescent="0.15">
      <c r="A89" t="s">
        <v>351</v>
      </c>
    </row>
    <row r="90" spans="1:1" x14ac:dyDescent="0.15">
      <c r="A90" t="s">
        <v>341</v>
      </c>
    </row>
    <row r="91" spans="1:1" x14ac:dyDescent="0.15">
      <c r="A91" t="s">
        <v>342</v>
      </c>
    </row>
    <row r="92" spans="1:1" x14ac:dyDescent="0.15">
      <c r="A92" t="s">
        <v>357</v>
      </c>
    </row>
    <row r="93" spans="1:1" x14ac:dyDescent="0.15">
      <c r="A93" t="s">
        <v>239</v>
      </c>
    </row>
    <row r="94" spans="1:1" x14ac:dyDescent="0.15">
      <c r="A94" t="s">
        <v>332</v>
      </c>
    </row>
    <row r="95" spans="1:1" x14ac:dyDescent="0.15">
      <c r="A95" t="s">
        <v>1327</v>
      </c>
    </row>
    <row r="96" spans="1:1" x14ac:dyDescent="0.15">
      <c r="A96" t="s">
        <v>291</v>
      </c>
    </row>
    <row r="97" spans="1:1" x14ac:dyDescent="0.15">
      <c r="A97" t="s">
        <v>301</v>
      </c>
    </row>
    <row r="98" spans="1:1" x14ac:dyDescent="0.15">
      <c r="A98" t="s">
        <v>1341</v>
      </c>
    </row>
    <row r="99" spans="1:1" x14ac:dyDescent="0.15">
      <c r="A99" t="s">
        <v>1342</v>
      </c>
    </row>
    <row r="100" spans="1:1" x14ac:dyDescent="0.15">
      <c r="A100" t="s">
        <v>329</v>
      </c>
    </row>
    <row r="101" spans="1:1" x14ac:dyDescent="0.15">
      <c r="A101" t="s">
        <v>461</v>
      </c>
    </row>
    <row r="102" spans="1:1" x14ac:dyDescent="0.15">
      <c r="A102" t="s">
        <v>466</v>
      </c>
    </row>
    <row r="103" spans="1:1" x14ac:dyDescent="0.15">
      <c r="A103" t="s">
        <v>687</v>
      </c>
    </row>
    <row r="104" spans="1:1" x14ac:dyDescent="0.15">
      <c r="A104" t="s">
        <v>692</v>
      </c>
    </row>
    <row r="105" spans="1:1" x14ac:dyDescent="0.15">
      <c r="A105" t="s">
        <v>696</v>
      </c>
    </row>
    <row r="106" spans="1:1" x14ac:dyDescent="0.15">
      <c r="A106" t="s">
        <v>700</v>
      </c>
    </row>
    <row r="107" spans="1:1" x14ac:dyDescent="0.15">
      <c r="A107" t="s">
        <v>1317</v>
      </c>
    </row>
    <row r="108" spans="1:1" x14ac:dyDescent="0.15">
      <c r="A108" t="s">
        <v>707</v>
      </c>
    </row>
    <row r="109" spans="1:1" x14ac:dyDescent="0.15">
      <c r="A109" t="s">
        <v>711</v>
      </c>
    </row>
    <row r="110" spans="1:1" x14ac:dyDescent="0.15">
      <c r="A110" t="s">
        <v>716</v>
      </c>
    </row>
    <row r="111" spans="1:1" x14ac:dyDescent="0.15">
      <c r="A111" t="s">
        <v>720</v>
      </c>
    </row>
    <row r="112" spans="1:1" x14ac:dyDescent="0.15">
      <c r="A112" t="s">
        <v>725</v>
      </c>
    </row>
    <row r="113" spans="1:1" x14ac:dyDescent="0.15">
      <c r="A113" t="s">
        <v>729</v>
      </c>
    </row>
    <row r="114" spans="1:1" x14ac:dyDescent="0.15">
      <c r="A114" t="s">
        <v>732</v>
      </c>
    </row>
    <row r="115" spans="1:1" x14ac:dyDescent="0.15">
      <c r="A115" t="s">
        <v>736</v>
      </c>
    </row>
    <row r="116" spans="1:1" x14ac:dyDescent="0.15">
      <c r="A116" t="s">
        <v>740</v>
      </c>
    </row>
    <row r="117" spans="1:1" x14ac:dyDescent="0.15">
      <c r="A117" t="s">
        <v>744</v>
      </c>
    </row>
    <row r="118" spans="1:1" x14ac:dyDescent="0.15">
      <c r="A118" t="s">
        <v>748</v>
      </c>
    </row>
    <row r="119" spans="1:1" x14ac:dyDescent="0.15">
      <c r="A119" t="s">
        <v>752</v>
      </c>
    </row>
    <row r="120" spans="1:1" x14ac:dyDescent="0.15">
      <c r="A120" t="s">
        <v>756</v>
      </c>
    </row>
    <row r="121" spans="1:1" x14ac:dyDescent="0.15">
      <c r="A121" t="s">
        <v>760</v>
      </c>
    </row>
    <row r="122" spans="1:1" x14ac:dyDescent="0.15">
      <c r="A122" t="s">
        <v>764</v>
      </c>
    </row>
    <row r="123" spans="1:1" x14ac:dyDescent="0.15">
      <c r="A123" t="s">
        <v>768</v>
      </c>
    </row>
    <row r="124" spans="1:1" x14ac:dyDescent="0.15">
      <c r="A124" t="s">
        <v>772</v>
      </c>
    </row>
    <row r="125" spans="1:1" x14ac:dyDescent="0.15">
      <c r="A125" t="s">
        <v>776</v>
      </c>
    </row>
    <row r="126" spans="1:1" x14ac:dyDescent="0.15">
      <c r="A126" t="s">
        <v>1344</v>
      </c>
    </row>
    <row r="127" spans="1:1" x14ac:dyDescent="0.15">
      <c r="A127" t="s">
        <v>783</v>
      </c>
    </row>
    <row r="128" spans="1:1" x14ac:dyDescent="0.15">
      <c r="A128" t="s">
        <v>787</v>
      </c>
    </row>
    <row r="129" spans="1:1" x14ac:dyDescent="0.15">
      <c r="A129" t="s">
        <v>791</v>
      </c>
    </row>
    <row r="130" spans="1:1" x14ac:dyDescent="0.15">
      <c r="A130" t="s">
        <v>795</v>
      </c>
    </row>
    <row r="131" spans="1:1" x14ac:dyDescent="0.15">
      <c r="A131" t="s">
        <v>799</v>
      </c>
    </row>
    <row r="132" spans="1:1" x14ac:dyDescent="0.15">
      <c r="A132" t="s">
        <v>802</v>
      </c>
    </row>
    <row r="133" spans="1:1" x14ac:dyDescent="0.15">
      <c r="A133" t="s">
        <v>805</v>
      </c>
    </row>
    <row r="134" spans="1:1" x14ac:dyDescent="0.15">
      <c r="A134" t="s">
        <v>809</v>
      </c>
    </row>
    <row r="135" spans="1:1" x14ac:dyDescent="0.15">
      <c r="A135" t="s">
        <v>813</v>
      </c>
    </row>
    <row r="136" spans="1:1" x14ac:dyDescent="0.15">
      <c r="A136" t="s">
        <v>817</v>
      </c>
    </row>
    <row r="137" spans="1:1" x14ac:dyDescent="0.15">
      <c r="A137" t="s">
        <v>821</v>
      </c>
    </row>
    <row r="138" spans="1:1" x14ac:dyDescent="0.15">
      <c r="A138" t="s">
        <v>825</v>
      </c>
    </row>
    <row r="139" spans="1:1" x14ac:dyDescent="0.15">
      <c r="A139" t="s">
        <v>828</v>
      </c>
    </row>
    <row r="140" spans="1:1" x14ac:dyDescent="0.15">
      <c r="A140" t="s">
        <v>832</v>
      </c>
    </row>
    <row r="141" spans="1:1" x14ac:dyDescent="0.15">
      <c r="A141" t="s">
        <v>1447</v>
      </c>
    </row>
    <row r="142" spans="1:1" x14ac:dyDescent="0.15">
      <c r="A142" t="s">
        <v>1403</v>
      </c>
    </row>
    <row r="143" spans="1:1" x14ac:dyDescent="0.15">
      <c r="A143" t="s">
        <v>1407</v>
      </c>
    </row>
    <row r="144" spans="1:1" x14ac:dyDescent="0.15">
      <c r="A144" t="s">
        <v>1411</v>
      </c>
    </row>
    <row r="145" spans="1:1" x14ac:dyDescent="0.15">
      <c r="A145" t="s">
        <v>1416</v>
      </c>
    </row>
    <row r="146" spans="1:1" x14ac:dyDescent="0.15">
      <c r="A146" t="s">
        <v>1420</v>
      </c>
    </row>
    <row r="147" spans="1:1" x14ac:dyDescent="0.15">
      <c r="A147" t="s">
        <v>1424</v>
      </c>
    </row>
    <row r="148" spans="1:1" x14ac:dyDescent="0.15">
      <c r="A148"/>
    </row>
    <row r="149" spans="1:1" x14ac:dyDescent="0.15">
      <c r="A149"/>
    </row>
    <row r="150" spans="1:1" x14ac:dyDescent="0.15">
      <c r="A150"/>
    </row>
    <row r="151" spans="1:1" x14ac:dyDescent="0.15">
      <c r="A151"/>
    </row>
    <row r="152" spans="1:1" x14ac:dyDescent="0.15">
      <c r="A152"/>
    </row>
    <row r="153" spans="1:1" x14ac:dyDescent="0.15">
      <c r="A153"/>
    </row>
    <row r="154" spans="1:1" x14ac:dyDescent="0.15">
      <c r="A154"/>
    </row>
    <row r="155" spans="1:1" x14ac:dyDescent="0.15">
      <c r="A155"/>
    </row>
    <row r="156" spans="1:1" x14ac:dyDescent="0.15">
      <c r="A156"/>
    </row>
    <row r="157" spans="1:1" x14ac:dyDescent="0.15">
      <c r="A157"/>
    </row>
    <row r="158" spans="1:1" x14ac:dyDescent="0.15">
      <c r="A158"/>
    </row>
    <row r="159" spans="1:1" x14ac:dyDescent="0.15">
      <c r="A159"/>
    </row>
    <row r="160" spans="1:1" x14ac:dyDescent="0.15">
      <c r="A160"/>
    </row>
    <row r="161" spans="1:1" x14ac:dyDescent="0.15">
      <c r="A161"/>
    </row>
    <row r="162" spans="1:1" x14ac:dyDescent="0.15">
      <c r="A162"/>
    </row>
    <row r="163" spans="1:1" x14ac:dyDescent="0.15">
      <c r="A163"/>
    </row>
    <row r="164" spans="1:1" x14ac:dyDescent="0.15">
      <c r="A164"/>
    </row>
    <row r="165" spans="1:1" x14ac:dyDescent="0.15">
      <c r="A165"/>
    </row>
    <row r="166" spans="1:1" x14ac:dyDescent="0.15">
      <c r="A166"/>
    </row>
    <row r="167" spans="1:1" x14ac:dyDescent="0.15">
      <c r="A167"/>
    </row>
    <row r="168" spans="1:1" x14ac:dyDescent="0.15">
      <c r="A168"/>
    </row>
    <row r="169" spans="1:1" x14ac:dyDescent="0.15">
      <c r="A169"/>
    </row>
    <row r="170" spans="1:1" x14ac:dyDescent="0.15">
      <c r="A170"/>
    </row>
    <row r="171" spans="1:1" x14ac:dyDescent="0.15">
      <c r="A171"/>
    </row>
    <row r="172" spans="1:1" x14ac:dyDescent="0.15">
      <c r="A172"/>
    </row>
    <row r="173" spans="1:1" x14ac:dyDescent="0.15">
      <c r="A173"/>
    </row>
    <row r="174" spans="1:1" x14ac:dyDescent="0.15">
      <c r="A174"/>
    </row>
    <row r="175" spans="1:1" x14ac:dyDescent="0.15">
      <c r="A175"/>
    </row>
    <row r="176" spans="1:1" x14ac:dyDescent="0.15">
      <c r="A176"/>
    </row>
    <row r="177" spans="1:1" x14ac:dyDescent="0.15">
      <c r="A177"/>
    </row>
    <row r="178" spans="1:1" x14ac:dyDescent="0.15">
      <c r="A178"/>
    </row>
    <row r="179" spans="1:1" x14ac:dyDescent="0.15">
      <c r="A179"/>
    </row>
    <row r="180" spans="1:1" x14ac:dyDescent="0.15">
      <c r="A180"/>
    </row>
    <row r="181" spans="1:1" x14ac:dyDescent="0.15">
      <c r="A181"/>
    </row>
    <row r="182" spans="1:1" x14ac:dyDescent="0.15">
      <c r="A182"/>
    </row>
    <row r="183" spans="1:1" x14ac:dyDescent="0.15">
      <c r="A183"/>
    </row>
    <row r="184" spans="1:1" x14ac:dyDescent="0.15">
      <c r="A184"/>
    </row>
    <row r="185" spans="1:1" x14ac:dyDescent="0.15">
      <c r="A185"/>
    </row>
    <row r="186" spans="1:1" x14ac:dyDescent="0.15">
      <c r="A186"/>
    </row>
    <row r="187" spans="1:1" x14ac:dyDescent="0.15">
      <c r="A187"/>
    </row>
    <row r="188" spans="1:1" x14ac:dyDescent="0.15">
      <c r="A188"/>
    </row>
    <row r="189" spans="1:1" x14ac:dyDescent="0.15">
      <c r="A189"/>
    </row>
    <row r="190" spans="1:1" x14ac:dyDescent="0.15">
      <c r="A190"/>
    </row>
    <row r="191" spans="1:1" x14ac:dyDescent="0.15">
      <c r="A191"/>
    </row>
    <row r="192" spans="1:1" x14ac:dyDescent="0.15">
      <c r="A192"/>
    </row>
    <row r="193" spans="1:1" x14ac:dyDescent="0.15">
      <c r="A193"/>
    </row>
    <row r="194" spans="1:1" x14ac:dyDescent="0.15">
      <c r="A194"/>
    </row>
    <row r="195" spans="1:1" x14ac:dyDescent="0.15">
      <c r="A195"/>
    </row>
    <row r="196" spans="1:1" x14ac:dyDescent="0.15">
      <c r="A196"/>
    </row>
    <row r="197" spans="1:1" x14ac:dyDescent="0.15">
      <c r="A197"/>
    </row>
    <row r="198" spans="1:1" x14ac:dyDescent="0.15">
      <c r="A198"/>
    </row>
    <row r="199" spans="1:1" x14ac:dyDescent="0.15">
      <c r="A199"/>
    </row>
    <row r="200" spans="1:1" x14ac:dyDescent="0.15">
      <c r="A200"/>
    </row>
    <row r="201" spans="1:1" x14ac:dyDescent="0.15">
      <c r="A201"/>
    </row>
    <row r="202" spans="1:1" x14ac:dyDescent="0.15">
      <c r="A202"/>
    </row>
    <row r="203" spans="1:1" x14ac:dyDescent="0.15">
      <c r="A203"/>
    </row>
    <row r="204" spans="1:1" x14ac:dyDescent="0.15">
      <c r="A204"/>
    </row>
    <row r="205" spans="1:1" x14ac:dyDescent="0.15">
      <c r="A205"/>
    </row>
    <row r="206" spans="1:1" x14ac:dyDescent="0.15">
      <c r="A206"/>
    </row>
  </sheetData>
  <phoneticPr fontId="2"/>
  <conditionalFormatting sqref="A2:A3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147</vt:i4>
      </vt:variant>
    </vt:vector>
  </HeadingPairs>
  <TitlesOfParts>
    <vt:vector size="150" baseType="lpstr">
      <vt:lpstr>医療機関情報</vt:lpstr>
      <vt:lpstr>遺伝子検査一覧表</vt:lpstr>
      <vt:lpstr>secret</vt:lpstr>
      <vt:lpstr>ATR_X症候群</vt:lpstr>
      <vt:lpstr>CACT欠損症</vt:lpstr>
      <vt:lpstr>CFC症候群</vt:lpstr>
      <vt:lpstr>CPT1欠損症</vt:lpstr>
      <vt:lpstr>CPT2欠損症</vt:lpstr>
      <vt:lpstr>DYT11ジストニア_MDS</vt:lpstr>
      <vt:lpstr>DYT12_RDP_AHC_CAPOS</vt:lpstr>
      <vt:lpstr>DYT1ジストニア</vt:lpstr>
      <vt:lpstr>DYT6ジストニア_PTD</vt:lpstr>
      <vt:lpstr>DYT8ジストニア_PNKD1</vt:lpstr>
      <vt:lpstr>HMG血症</vt:lpstr>
      <vt:lpstr>MCAD欠損症</vt:lpstr>
      <vt:lpstr>MTP_LCHAD_欠損症</vt:lpstr>
      <vt:lpstr>OCTN_2異常症</vt:lpstr>
      <vt:lpstr>PCDH19関連症候群</vt:lpstr>
      <vt:lpstr>医療機関情報!Print_Area</vt:lpstr>
      <vt:lpstr>TNF受容体関連周期性症候群</vt:lpstr>
      <vt:lpstr>VLCAD欠損症</vt:lpstr>
      <vt:lpstr>Ｘ連鎖優性プロトポルフィリン症</vt:lpstr>
      <vt:lpstr>β_ケトチオラーゼ欠損症</vt:lpstr>
      <vt:lpstr>アカタラセミア</vt:lpstr>
      <vt:lpstr>アッシャー症候群_タイプ１_タイプ２_タイプ３</vt:lpstr>
      <vt:lpstr>アペール症候群</vt:lpstr>
      <vt:lpstr>アラジール症候群</vt:lpstr>
      <vt:lpstr>アルギノコハク酸血症</vt:lpstr>
      <vt:lpstr>アルポート症候群</vt:lpstr>
      <vt:lpstr>アンジェルマン症候群</vt:lpstr>
      <vt:lpstr>アントレー・ビクスラー症候群</vt:lpstr>
      <vt:lpstr>イソ吉草酸血症</vt:lpstr>
      <vt:lpstr>ウィーバー症候群</vt:lpstr>
      <vt:lpstr>オスラー病</vt:lpstr>
      <vt:lpstr>カーニー複合</vt:lpstr>
      <vt:lpstr>カナバン病</vt:lpstr>
      <vt:lpstr>クリオピリン関連周期熱症候群</vt:lpstr>
      <vt:lpstr>クルーゾン症候群</vt:lpstr>
      <vt:lpstr>グルコーストランスポーター1欠損症</vt:lpstr>
      <vt:lpstr>グルタル酸血症1型</vt:lpstr>
      <vt:lpstr>グルタル酸血症２型</vt:lpstr>
      <vt:lpstr>コステロ症候群</vt:lpstr>
      <vt:lpstr>コフィン・シリス症候群</vt:lpstr>
      <vt:lpstr>コフィン・ローリー症候群</vt:lpstr>
      <vt:lpstr>シトリン欠損症</vt:lpstr>
      <vt:lpstr>シトルリン血症1型</vt:lpstr>
      <vt:lpstr>シュワルツ・ヤンペル症候群</vt:lpstr>
      <vt:lpstr>セピアプテリン還元酵素欠損症</vt:lpstr>
      <vt:lpstr>ソトス症候群</vt:lpstr>
      <vt:lpstr>タナトフォリック骨異形成症</vt:lpstr>
      <vt:lpstr>チャージ症候群</vt:lpstr>
      <vt:lpstr>デュシェンヌ型筋ジストロフィー_ベッカー型筋ジストロフィー</vt:lpstr>
      <vt:lpstr>ドラベ症候群</vt:lpstr>
      <vt:lpstr>ヌーナン症候群</vt:lpstr>
      <vt:lpstr>ネイルパテラ症候群_爪膝蓋症候群__LMX1B関連腎症</vt:lpstr>
      <vt:lpstr>ネフロン癆</vt:lpstr>
      <vt:lpstr>ハッチンソン・ギルフォード症候群</vt:lpstr>
      <vt:lpstr>パントテン酸キナーゼ関連神経変性症_NBIA1</vt:lpstr>
      <vt:lpstr>ビタミンD依存性くる病_骨軟化症</vt:lpstr>
      <vt:lpstr>ファイファー症候群</vt:lpstr>
      <vt:lpstr>フェニルケトン尿症</vt:lpstr>
      <vt:lpstr>ブラウ症候群</vt:lpstr>
      <vt:lpstr>プラスマローゲン合成酵素欠損症</vt:lpstr>
      <vt:lpstr>プロピオン酸血症</vt:lpstr>
      <vt:lpstr>ベスレムミオパチー</vt:lpstr>
      <vt:lpstr>ペリー症候群</vt:lpstr>
      <vt:lpstr>ペルオキシソームβ酸化系酵素欠損症</vt:lpstr>
      <vt:lpstr>ペルオキシソーム形成異常症</vt:lpstr>
      <vt:lpstr>ホモシスチン尿症</vt:lpstr>
      <vt:lpstr>マルファン症候群</vt:lpstr>
      <vt:lpstr>メープルシロップ尿症</vt:lpstr>
      <vt:lpstr>メチルグルタコン酸血症</vt:lpstr>
      <vt:lpstr>メチルクロトニルグリシン尿症</vt:lpstr>
      <vt:lpstr>メチルマロン酸血症</vt:lpstr>
      <vt:lpstr>モワット・ウィルソン症候群</vt:lpstr>
      <vt:lpstr>ヤング・シンプソン症候群</vt:lpstr>
      <vt:lpstr>ライソゾーム病</vt:lpstr>
      <vt:lpstr>ラフォラ病</vt:lpstr>
      <vt:lpstr>リジン尿性蛋白不耐症</vt:lpstr>
      <vt:lpstr>ルビンシュタイン・テイビ症候群</vt:lpstr>
      <vt:lpstr>レフサム病</vt:lpstr>
      <vt:lpstr>ロイスディーツ症候群</vt:lpstr>
      <vt:lpstr>ロスムンド・トムソン症候群</vt:lpstr>
      <vt:lpstr>異型ポルフィリン症</vt:lpstr>
      <vt:lpstr>遺伝性コプロポルフィリン症</vt:lpstr>
      <vt:lpstr>遺伝性自己炎症疾患</vt:lpstr>
      <vt:lpstr>遺伝性周期性四肢麻痺</vt:lpstr>
      <vt:lpstr>遺伝性膵炎</vt:lpstr>
      <vt:lpstr>栄養障害型表皮水疱症</vt:lpstr>
      <vt:lpstr>縁取り空砲を伴う遠位型ミオパチー</vt:lpstr>
      <vt:lpstr>化膿性無菌性関節炎･壊疽性膿皮症･アクネ症候群</vt:lpstr>
      <vt:lpstr>家族性大動脈瘤・解離</vt:lpstr>
      <vt:lpstr>家族性地中海熱</vt:lpstr>
      <vt:lpstr>家族性部分性脂肪萎縮症</vt:lpstr>
      <vt:lpstr>家族性良性慢性天疱瘡</vt:lpstr>
      <vt:lpstr>歌舞伎症候群</vt:lpstr>
      <vt:lpstr>過剰自己貪食を伴うX連鎖性ミオパチー</vt:lpstr>
      <vt:lpstr>肝型糖原病</vt:lpstr>
      <vt:lpstr>肝性骨髄性ポルフィリン症</vt:lpstr>
      <vt:lpstr>急性間欠性ポルフィリン症</vt:lpstr>
      <vt:lpstr>筋型糖原病</vt:lpstr>
      <vt:lpstr>結節性硬化症</vt:lpstr>
      <vt:lpstr>血管型エーラス・ダンロス症候群</vt:lpstr>
      <vt:lpstr>原発性高シュウ酸尿症Ⅰ型</vt:lpstr>
      <vt:lpstr>原発性免疫不全症候群</vt:lpstr>
      <vt:lpstr>古典型エーラス・ダンロス症候群</vt:lpstr>
      <vt:lpstr>甲状腺ホルモン不応症</vt:lpstr>
      <vt:lpstr>高IgD症候群</vt:lpstr>
      <vt:lpstr>骨形成不全症</vt:lpstr>
      <vt:lpstr>根性点状軟骨異形成症１型</vt:lpstr>
      <vt:lpstr>神経軸索スフェロイド形成を伴う遺伝性びまん性白質脳症</vt:lpstr>
      <vt:lpstr>進行性家族性肝内胆汁うっ滞症</vt:lpstr>
      <vt:lpstr>瀬川病</vt:lpstr>
      <vt:lpstr>赤芽球性プロトポルフィリン症</vt:lpstr>
      <vt:lpstr>先天異常症候群_コルネリア・デランゲ症候群</vt:lpstr>
      <vt:lpstr>先天異常症候群_スミス・レムリ・オピッツ症候群</vt:lpstr>
      <vt:lpstr>先天性アンチトロンビン欠乏症</vt:lpstr>
      <vt:lpstr>先天性グリコシルホスファチジルイノシトール欠損症</vt:lpstr>
      <vt:lpstr>先天性プロテインC欠乏症</vt:lpstr>
      <vt:lpstr>先天性プロテインS欠乏症</vt:lpstr>
      <vt:lpstr>先天性ミオパチー</vt:lpstr>
      <vt:lpstr>先天性骨髄性ポルフィリン症</vt:lpstr>
      <vt:lpstr>先天性腎性尿崩症</vt:lpstr>
      <vt:lpstr>先天性大脳白質形成不全症</vt:lpstr>
      <vt:lpstr>先天性銅代謝異常症</vt:lpstr>
      <vt:lpstr>先天性副腎低形成症</vt:lpstr>
      <vt:lpstr>先天性無痛無汗症</vt:lpstr>
      <vt:lpstr>先天性葉酸吸収不全症</vt:lpstr>
      <vt:lpstr>大理石骨病</vt:lpstr>
      <vt:lpstr>中條_西村症候群</vt:lpstr>
      <vt:lpstr>低ホスファターゼ症</vt:lpstr>
      <vt:lpstr>禿頭と変形性脊椎症を伴う常染色体劣性白質脳症</vt:lpstr>
      <vt:lpstr>那須・ハコラ病</vt:lpstr>
      <vt:lpstr>軟骨無形成症</vt:lpstr>
      <vt:lpstr>尿素サイクル異常症</vt:lpstr>
      <vt:lpstr>嚢胞性線維症</vt:lpstr>
      <vt:lpstr>脳クレアチン欠乏症候群</vt:lpstr>
      <vt:lpstr>肺胞蛋白症</vt:lpstr>
      <vt:lpstr>晩発性皮膚ポルフィリン症</vt:lpstr>
      <vt:lpstr>皮質下梗塞と白質脳症を伴う常染色体優性脳動脈症</vt:lpstr>
      <vt:lpstr>肥厚性皮膚骨膜症</vt:lpstr>
      <vt:lpstr>非ケトーシス型高グリシン血症</vt:lpstr>
      <vt:lpstr>非ジストロフィー性ミオトニー症候群</vt:lpstr>
      <vt:lpstr>非典型溶血性尿毒症症候群</vt:lpstr>
      <vt:lpstr>副腎白質ジストロフィー</vt:lpstr>
      <vt:lpstr>副腎皮質刺激ホルモン不応症</vt:lpstr>
      <vt:lpstr>福山型筋ジストロフィー</vt:lpstr>
      <vt:lpstr>複合カルボキシラーゼ欠損症</vt:lpstr>
      <vt:lpstr>芳香族L_アミノ酸脱炭酸酵素欠損症</vt:lpstr>
      <vt:lpstr>鰓耳腎症候群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2022-11-24T00:54:00Z</dcterms:modified>
</cp:coreProperties>
</file>