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codeName="ThisWorkbook"/>
  <xr:revisionPtr revIDLastSave="0" documentId="13_ncr:1_{5D122734-FF7D-4DA2-AC6D-3CF1B9798629}" xr6:coauthVersionLast="47" xr6:coauthVersionMax="47" xr10:uidLastSave="{00000000-0000-0000-0000-000000000000}"/>
  <workbookProtection workbookAlgorithmName="SHA-512" workbookHashValue="kZowp9VDAG1CQ8nYO6rzQYhU5UkG3kpPSM3n3thmKhuQ+MTaC+cU70HttXa7XNqCLofXDgJ1cAtWrRtoArffAw==" workbookSaltValue="riDM8WZxnFlMituQ+EhQtA==" workbookSpinCount="100000" lockStructure="1"/>
  <bookViews>
    <workbookView xWindow="-120" yWindow="-120" windowWidth="29040" windowHeight="15840" xr2:uid="{00000000-000D-0000-FFFF-FFFF00000000}"/>
  </bookViews>
  <sheets>
    <sheet name="医療機関情報" sheetId="4" r:id="rId1"/>
    <sheet name="secret" sheetId="8" state="hidden" r:id="rId2"/>
  </sheets>
  <definedNames>
    <definedName name="ＣＰＴ１欠損症">#REF!</definedName>
    <definedName name="ＨＭＧ血症">#REF!</definedName>
    <definedName name="ＭＣＡＤ欠損症">#REF!</definedName>
    <definedName name="ＭＴＰ「ＬＣＨＡＤ」欠損症">#REF!</definedName>
    <definedName name="PCDH19関連症候群">#REF!</definedName>
    <definedName name="_xlnm.Print_Area" localSheetId="0">医療機関情報!$A$1:$B$44</definedName>
    <definedName name="ＶＬＣＡＤ欠損症">#REF!</definedName>
    <definedName name="アペール症候群">#REF!</definedName>
    <definedName name="アルギノコハク酸血症">#REF!</definedName>
    <definedName name="アントレー・ビクスラー症候群">#REF!</definedName>
    <definedName name="イソ吉草酸血症">#REF!</definedName>
    <definedName name="エーラスダンロス症候群「血管型」">#REF!</definedName>
    <definedName name="クリオピリン関連周期熱症候群">#REF!</definedName>
    <definedName name="クルーゾン症候群">#REF!</definedName>
    <definedName name="グルタル酸血症１型">#REF!</definedName>
    <definedName name="シトルリン血症「１型」">#REF!</definedName>
    <definedName name="デュシェンヌ型筋ジストロフィー・ベッカー型筋ジストロフィー">#REF!</definedName>
    <definedName name="ファイファー症候群">#REF!</definedName>
    <definedName name="フェニルケトン尿症">#REF!</definedName>
    <definedName name="プロピオン酸血症">#REF!</definedName>
    <definedName name="ペリー症候群">#REF!</definedName>
    <definedName name="ホモシスチン尿症">#REF!</definedName>
    <definedName name="マルファン症候群">#REF!</definedName>
    <definedName name="メープルシロップ尿症">#REF!</definedName>
    <definedName name="メチルクロトニルグリシン尿症">#REF!</definedName>
    <definedName name="メチルマロン酸血症">#REF!</definedName>
    <definedName name="ライソゾーム病">#REF!</definedName>
    <definedName name="ロイスディーツ症候群">#REF!</definedName>
    <definedName name="ロスムンド・トムソン症候群">#REF!</definedName>
    <definedName name="遺伝性自己炎症疾患">#REF!</definedName>
    <definedName name="化膿性無菌性関節炎・壊疽性膿皮症・アクネ症候群">#REF!</definedName>
    <definedName name="家族性大動脈瘤・解離">#REF!</definedName>
    <definedName name="原発性免疫不全症候群">#REF!</definedName>
    <definedName name="高ＩｇＤ症候群">#REF!</definedName>
    <definedName name="先天性銅代謝異常症">#REF!</definedName>
    <definedName name="低ホスファターゼ症">#REF!</definedName>
    <definedName name="尿素サイクル異常症">#REF!</definedName>
    <definedName name="非保険検査">#REF!</definedName>
    <definedName name="複合カルボキシラーゼ欠損症">#REF!</definedName>
    <definedName name="保険収載疾患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 i="8" l="1"/>
  <c r="D3" i="8" l="1"/>
  <c r="D2" i="8"/>
  <c r="D1" i="8"/>
  <c r="D4" i="8" l="1"/>
  <c r="D5" i="8"/>
  <c r="D29" i="8" l="1"/>
  <c r="D28" i="8"/>
  <c r="D27" i="8"/>
  <c r="D26" i="8"/>
  <c r="D20" i="8"/>
  <c r="D8" i="8"/>
  <c r="D7" i="8"/>
  <c r="D25" i="8"/>
  <c r="D24" i="8"/>
  <c r="D23" i="8"/>
  <c r="D22" i="8"/>
  <c r="D21" i="8"/>
  <c r="D19" i="8"/>
  <c r="D18" i="8"/>
  <c r="D17" i="8"/>
  <c r="D16" i="8"/>
  <c r="D15" i="8"/>
  <c r="D14" i="8"/>
  <c r="D13" i="8"/>
  <c r="D12" i="8"/>
  <c r="D11" i="8"/>
  <c r="D10" i="8"/>
  <c r="D9" i="8"/>
  <c r="D6" i="8"/>
  <c r="D30" i="8" s="1"/>
</calcChain>
</file>

<file path=xl/sharedStrings.xml><?xml version="1.0" encoding="utf-8"?>
<sst xmlns="http://schemas.openxmlformats.org/spreadsheetml/2006/main" count="73" uniqueCount="67">
  <si>
    <t>〒292-0818　千葉県木更津市かずさ鎌足2丁目5-23</t>
    <rPh sb="10" eb="13">
      <t>チバケン</t>
    </rPh>
    <rPh sb="13" eb="17">
      <t>キサラヅシ</t>
    </rPh>
    <rPh sb="20" eb="22">
      <t>カマタリ</t>
    </rPh>
    <rPh sb="23" eb="25">
      <t>チョウメ</t>
    </rPh>
    <phoneticPr fontId="2"/>
  </si>
  <si>
    <t>〒</t>
    <phoneticPr fontId="2"/>
  </si>
  <si>
    <t xml:space="preserve"> </t>
    <phoneticPr fontId="2"/>
  </si>
  <si>
    <t>公益財団法人 かずさDNA研究所　遺伝子検査室</t>
    <rPh sb="0" eb="2">
      <t>コウエキ</t>
    </rPh>
    <rPh sb="2" eb="4">
      <t>ザイダン</t>
    </rPh>
    <rPh sb="4" eb="6">
      <t>ホウジン</t>
    </rPh>
    <rPh sb="13" eb="16">
      <t>ケンキュウジョ</t>
    </rPh>
    <rPh sb="17" eb="20">
      <t>イデンシ</t>
    </rPh>
    <rPh sb="20" eb="22">
      <t>ケンサ</t>
    </rPh>
    <rPh sb="22" eb="23">
      <t>シツ</t>
    </rPh>
    <phoneticPr fontId="2"/>
  </si>
  <si>
    <t>患者様から検査同意(書)取得を前提としています</t>
    <rPh sb="10" eb="11">
      <t>ショ</t>
    </rPh>
    <phoneticPr fontId="2"/>
  </si>
  <si>
    <t>必須事項に未記入項目があります</t>
    <rPh sb="0" eb="2">
      <t>ヒッス</t>
    </rPh>
    <rPh sb="2" eb="4">
      <t>ジコウ</t>
    </rPh>
    <rPh sb="5" eb="8">
      <t>ミキニュウ</t>
    </rPh>
    <rPh sb="8" eb="10">
      <t>コウモク</t>
    </rPh>
    <phoneticPr fontId="2"/>
  </si>
  <si>
    <r>
      <t>　全国の臨床遺伝専門医一覧：</t>
    </r>
    <r>
      <rPr>
        <u/>
        <sz val="11"/>
        <color theme="10"/>
        <rFont val="ＭＳ Ｐゴシック"/>
        <family val="3"/>
        <charset val="128"/>
        <scheme val="minor"/>
      </rPr>
      <t>http://www.jbmg.jp/list/senmon.html</t>
    </r>
    <phoneticPr fontId="2"/>
  </si>
  <si>
    <t>　結果報告後、より詳細な遺伝カウンセリングが必要になった場合にそなえて</t>
    <rPh sb="1" eb="3">
      <t>ケッカ</t>
    </rPh>
    <rPh sb="3" eb="5">
      <t>ホウコク</t>
    </rPh>
    <rPh sb="5" eb="6">
      <t>ゴ</t>
    </rPh>
    <phoneticPr fontId="2"/>
  </si>
  <si>
    <t>　予め臨床遺伝専門医と連携をとっていただくことをお願いしております。</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</si>
  <si>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</si>
  <si>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</si>
  <si>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</si>
  <si>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</si>
  <si>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</si>
  <si>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</si>
  <si>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</si>
  <si>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</si>
  <si>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</si>
  <si>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</si>
  <si>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&lt;</t>
    <phoneticPr fontId="2"/>
  </si>
  <si>
    <t>&gt;</t>
    <phoneticPr fontId="2"/>
  </si>
  <si>
    <t>:</t>
    <phoneticPr fontId="2"/>
  </si>
  <si>
    <t>;</t>
    <phoneticPr fontId="2"/>
  </si>
  <si>
    <t>"</t>
    <phoneticPr fontId="2"/>
  </si>
  <si>
    <t>,</t>
    <phoneticPr fontId="2"/>
  </si>
  <si>
    <t>*</t>
    <phoneticPr fontId="2"/>
  </si>
  <si>
    <t>^</t>
    <phoneticPr fontId="2"/>
  </si>
  <si>
    <t>|</t>
    <phoneticPr fontId="2"/>
  </si>
  <si>
    <t>&amp;</t>
    <phoneticPr fontId="2"/>
  </si>
  <si>
    <t>'</t>
    <phoneticPr fontId="2"/>
  </si>
  <si>
    <t>_</t>
    <phoneticPr fontId="2"/>
  </si>
  <si>
    <t>スペース</t>
    <phoneticPr fontId="2"/>
  </si>
  <si>
    <t>先頭ゼロ</t>
    <rPh sb="0" eb="2">
      <t>セントウ</t>
    </rPh>
    <phoneticPr fontId="2"/>
  </si>
  <si>
    <t>解析箇所No</t>
    <rPh sb="0" eb="4">
      <t>カイセキカショ</t>
    </rPh>
    <phoneticPr fontId="2"/>
  </si>
  <si>
    <t>解析箇所（5か所まで記入可）</t>
    <rPh sb="0" eb="4">
      <t>カイセキカショ</t>
    </rPh>
    <rPh sb="7" eb="8">
      <t>ショ</t>
    </rPh>
    <rPh sb="10" eb="12">
      <t>キニュウ</t>
    </rPh>
    <rPh sb="12" eb="13">
      <t>カ</t>
    </rPh>
    <phoneticPr fontId="2"/>
  </si>
  <si>
    <t>匿名化IDに禁止文字があります</t>
    <rPh sb="0" eb="2">
      <t>トクメイ</t>
    </rPh>
    <rPh sb="2" eb="3">
      <t>カ</t>
    </rPh>
    <rPh sb="6" eb="8">
      <t>キンシ</t>
    </rPh>
    <rPh sb="8" eb="10">
      <t>モジ</t>
    </rPh>
    <phoneticPr fontId="2"/>
  </si>
  <si>
    <t>(5）遺伝カウンセリングを担当される臨床遺伝専門医情報</t>
    <rPh sb="25" eb="27">
      <t>ジョウホウ</t>
    </rPh>
    <phoneticPr fontId="2"/>
  </si>
  <si>
    <t>(6）請求書送付先情報</t>
    <rPh sb="3" eb="6">
      <t>セイキュウショ</t>
    </rPh>
    <rPh sb="6" eb="8">
      <t>ソウフ</t>
    </rPh>
    <rPh sb="8" eb="9">
      <t>サキ</t>
    </rPh>
    <phoneticPr fontId="2"/>
  </si>
  <si>
    <t>(7）特記事項（任意）</t>
    <rPh sb="8" eb="10">
      <t>ニンイ</t>
    </rPh>
    <phoneticPr fontId="2"/>
  </si>
  <si>
    <r>
      <t>　■</t>
    </r>
    <r>
      <rPr>
        <b/>
        <sz val="11"/>
        <rFont val="ＭＳ Ｐゴシック"/>
        <family val="3"/>
        <charset val="128"/>
        <scheme val="minor"/>
      </rPr>
      <t xml:space="preserve">発端者の解析を弊所で行った場合
</t>
    </r>
    <r>
      <rPr>
        <sz val="11"/>
        <rFont val="ＭＳ Ｐゴシック"/>
        <family val="2"/>
        <scheme val="minor"/>
      </rPr>
      <t>　　発端者のID、調べたい箇所と変異情報</t>
    </r>
    <phoneticPr fontId="2"/>
  </si>
  <si>
    <r>
      <t>　■</t>
    </r>
    <r>
      <rPr>
        <b/>
        <sz val="11"/>
        <rFont val="ＭＳ Ｐゴシック"/>
        <family val="3"/>
        <charset val="128"/>
        <scheme val="minor"/>
      </rPr>
      <t xml:space="preserve">発端者の解析を弊所以外で行った場合
</t>
    </r>
    <r>
      <rPr>
        <sz val="11"/>
        <rFont val="ＭＳ Ｐゴシック"/>
        <family val="2"/>
        <scheme val="minor"/>
      </rPr>
      <t>　　解析したい遺伝子の遺伝子名、hg38でのgenome position、
　　どのような変異であったか、RefSeq ID(NM_で始まるもの)、
　　cDNAでの位置情報</t>
    </r>
    <rPh sb="88" eb="89">
      <t>ハジ</t>
    </rPh>
    <phoneticPr fontId="2"/>
  </si>
  <si>
    <t>　※セル内の改行は「Alt」と「Enter」を押してください</t>
    <rPh sb="4" eb="5">
      <t>ナイ</t>
    </rPh>
    <rPh sb="6" eb="8">
      <t>カイギョウ</t>
    </rPh>
    <rPh sb="23" eb="24">
      <t>オ</t>
    </rPh>
    <phoneticPr fontId="2"/>
  </si>
  <si>
    <t>このエクセル版依頼書をメール添付で　onjk@kazusa.or.jp　までお送りください。</t>
    <rPh sb="6" eb="7">
      <t>バン</t>
    </rPh>
    <rPh sb="7" eb="10">
      <t>イライショ</t>
    </rPh>
    <rPh sb="14" eb="16">
      <t>テンプ</t>
    </rPh>
    <phoneticPr fontId="2"/>
  </si>
  <si>
    <r>
      <t>検体受領後</t>
    </r>
    <r>
      <rPr>
        <b/>
        <sz val="12"/>
        <color rgb="FFFF0000"/>
        <rFont val="ＭＳ ゴシック"/>
        <family val="3"/>
        <charset val="128"/>
      </rPr>
      <t>自動登録</t>
    </r>
    <r>
      <rPr>
        <b/>
        <sz val="12"/>
        <rFont val="ＭＳ ゴシック"/>
        <family val="3"/>
        <charset val="128"/>
      </rPr>
      <t>となります。依頼書提出後、修正を加えた場合は必ず</t>
    </r>
    <r>
      <rPr>
        <b/>
        <sz val="12"/>
        <color rgb="FFFF0000"/>
        <rFont val="ＭＳ ゴシック"/>
        <family val="3"/>
        <charset val="128"/>
      </rPr>
      <t>再提出</t>
    </r>
    <r>
      <rPr>
        <b/>
        <sz val="12"/>
        <rFont val="ＭＳ ゴシック"/>
        <family val="3"/>
        <charset val="128"/>
      </rPr>
      <t>をお願いします。</t>
    </r>
    <rPh sb="0" eb="2">
      <t>ケンタイ</t>
    </rPh>
    <rPh sb="2" eb="4">
      <t>ジュリョウ</t>
    </rPh>
    <rPh sb="4" eb="5">
      <t>ゴ</t>
    </rPh>
    <rPh sb="5" eb="7">
      <t>ジドウ</t>
    </rPh>
    <rPh sb="7" eb="9">
      <t>トウロク</t>
    </rPh>
    <rPh sb="38" eb="39">
      <t>ネガ</t>
    </rPh>
    <phoneticPr fontId="2"/>
  </si>
  <si>
    <t>-</t>
    <phoneticPr fontId="2"/>
  </si>
  <si>
    <t>@</t>
    <phoneticPr fontId="2"/>
  </si>
  <si>
    <t>#</t>
    <phoneticPr fontId="2"/>
  </si>
  <si>
    <t>%</t>
    <phoneticPr fontId="2"/>
  </si>
  <si>
    <r>
      <rPr>
        <b/>
        <sz val="11"/>
        <color rgb="FFFF0000"/>
        <rFont val="ＭＳ Ｐゴシック"/>
        <family val="3"/>
        <charset val="128"/>
        <scheme val="minor"/>
      </rPr>
      <t>　　</t>
    </r>
    <r>
      <rPr>
        <b/>
        <sz val="11"/>
        <rFont val="ＭＳ Ｐゴシック"/>
        <family val="3"/>
        <charset val="128"/>
        <scheme val="minor"/>
      </rPr>
      <t xml:space="preserve">匿名化IDは半角英数字で4～10桁でお願いします。個人名などが類推できるものはご遠慮下さい。 </t>
    </r>
    <r>
      <rPr>
        <b/>
        <sz val="11"/>
        <color rgb="FFFF0000"/>
        <rFont val="ＭＳ Ｐゴシック"/>
        <family val="3"/>
        <charset val="128"/>
        <scheme val="minor"/>
      </rPr>
      <t xml:space="preserve">
　　匿名化ID禁止文字</t>
    </r>
    <r>
      <rPr>
        <b/>
        <sz val="11"/>
        <rFont val="ＭＳ Ｐゴシック"/>
        <family val="3"/>
        <charset val="128"/>
        <scheme val="minor"/>
      </rPr>
      <t>　@ # % ?  ( )  [ ]  /  \  =  +  &lt; &gt;  :  ;  "  '  ,  *  ^  |  &amp;  .　などの記号
　　[0ゼロ]から始まるID、スペース、ハイフン、アンダーバーも使用できません</t>
    </r>
    <r>
      <rPr>
        <sz val="11"/>
        <rFont val="ＭＳ Ｐゴシック"/>
        <family val="3"/>
        <charset val="128"/>
        <scheme val="minor"/>
      </rPr>
      <t>。</t>
    </r>
    <rPh sb="52" eb="54">
      <t>トクメイ</t>
    </rPh>
    <rPh sb="54" eb="55">
      <t>カ</t>
    </rPh>
    <rPh sb="130" eb="132">
      <t>キゴウ</t>
    </rPh>
    <phoneticPr fontId="2"/>
  </si>
  <si>
    <t>Sanger法による単一エクソン解析検査依頼書</t>
  </si>
  <si>
    <r>
      <t>匿名化ID</t>
    </r>
    <r>
      <rPr>
        <sz val="10.5"/>
        <color rgb="FFFF0000"/>
        <rFont val="ＭＳ ゴシック"/>
        <family val="3"/>
        <charset val="128"/>
      </rPr>
      <t>（必須）</t>
    </r>
    <r>
      <rPr>
        <sz val="10.5"/>
        <rFont val="ＭＳ ゴシック"/>
        <family val="3"/>
        <charset val="128"/>
      </rPr>
      <t xml:space="preserve">
 (医療機関検体管理番号):</t>
    </r>
    <rPh sb="0" eb="2">
      <t>トクメイ</t>
    </rPh>
    <rPh sb="2" eb="3">
      <t>カ</t>
    </rPh>
    <rPh sb="6" eb="8">
      <t>ヒッス</t>
    </rPh>
    <rPh sb="12" eb="14">
      <t>イリョウ</t>
    </rPh>
    <rPh sb="14" eb="16">
      <t>キカン</t>
    </rPh>
    <rPh sb="16" eb="18">
      <t>ケンタイ</t>
    </rPh>
    <rPh sb="18" eb="20">
      <t>カンリ</t>
    </rPh>
    <rPh sb="20" eb="22">
      <t>バンゴウ</t>
    </rPh>
    <phoneticPr fontId="2"/>
  </si>
  <si>
    <t>(1）検体情報</t>
    <rPh sb="3" eb="5">
      <t>ケンタイ</t>
    </rPh>
    <rPh sb="5" eb="7">
      <t>ジョウホウ</t>
    </rPh>
    <phoneticPr fontId="2"/>
  </si>
  <si>
    <t>(2）解析箇所（No1は必須）</t>
    <rPh sb="3" eb="5">
      <t>カイセキ</t>
    </rPh>
    <rPh sb="5" eb="7">
      <t>カショ</t>
    </rPh>
    <rPh sb="12" eb="14">
      <t>ヒッス</t>
    </rPh>
    <phoneticPr fontId="2"/>
  </si>
  <si>
    <t>(3）医療機関情報　（結果報告書送付先情報）</t>
    <rPh sb="11" eb="13">
      <t>ケッカ</t>
    </rPh>
    <rPh sb="13" eb="16">
      <t>ホウコクショ</t>
    </rPh>
    <rPh sb="16" eb="18">
      <t>ソウフ</t>
    </rPh>
    <rPh sb="18" eb="19">
      <t>サキ</t>
    </rPh>
    <rPh sb="19" eb="21">
      <t>ジョウホウ</t>
    </rPh>
    <phoneticPr fontId="2"/>
  </si>
  <si>
    <r>
      <t>医療機関</t>
    </r>
    <r>
      <rPr>
        <sz val="10.5"/>
        <color rgb="FFFF0000"/>
        <rFont val="ＭＳ ゴシック"/>
        <family val="3"/>
        <charset val="128"/>
      </rPr>
      <t>（必須）</t>
    </r>
    <r>
      <rPr>
        <sz val="10.5"/>
        <rFont val="ＭＳ ゴシック"/>
        <family val="3"/>
        <charset val="128"/>
      </rPr>
      <t>：</t>
    </r>
    <rPh sb="5" eb="7">
      <t>ヒッス</t>
    </rPh>
    <phoneticPr fontId="2"/>
  </si>
  <si>
    <r>
      <t>診療科</t>
    </r>
    <r>
      <rPr>
        <sz val="10.5"/>
        <color rgb="FFFF0000"/>
        <rFont val="ＭＳ ゴシック"/>
        <family val="3"/>
        <charset val="128"/>
      </rPr>
      <t>（必須）</t>
    </r>
    <r>
      <rPr>
        <sz val="10.5"/>
        <rFont val="ＭＳ ゴシック"/>
        <family val="3"/>
        <charset val="128"/>
      </rPr>
      <t>：</t>
    </r>
    <rPh sb="4" eb="6">
      <t>ヒッス</t>
    </rPh>
    <phoneticPr fontId="2"/>
  </si>
  <si>
    <r>
      <t>郵便番号</t>
    </r>
    <r>
      <rPr>
        <sz val="10.5"/>
        <color rgb="FFFF0000"/>
        <rFont val="ＭＳ ゴシック"/>
        <family val="3"/>
        <charset val="128"/>
      </rPr>
      <t>（必須）</t>
    </r>
    <r>
      <rPr>
        <sz val="10.5"/>
        <rFont val="ＭＳ ゴシック"/>
        <family val="3"/>
        <charset val="128"/>
      </rPr>
      <t>：</t>
    </r>
    <rPh sb="0" eb="4">
      <t>ユウビンバンゴウ</t>
    </rPh>
    <rPh sb="5" eb="7">
      <t>ヒッス</t>
    </rPh>
    <phoneticPr fontId="2"/>
  </si>
  <si>
    <r>
      <t>所在地</t>
    </r>
    <r>
      <rPr>
        <sz val="10.5"/>
        <color rgb="FFFF0000"/>
        <rFont val="ＭＳ ゴシック"/>
        <family val="3"/>
        <charset val="128"/>
      </rPr>
      <t>（必須）</t>
    </r>
    <r>
      <rPr>
        <sz val="10.5"/>
        <rFont val="ＭＳ ゴシック"/>
        <family val="3"/>
        <charset val="128"/>
      </rPr>
      <t>：</t>
    </r>
    <rPh sb="0" eb="3">
      <t>ショザイチ</t>
    </rPh>
    <rPh sb="4" eb="6">
      <t>ヒッス</t>
    </rPh>
    <phoneticPr fontId="2"/>
  </si>
  <si>
    <r>
      <t>担当医氏名</t>
    </r>
    <r>
      <rPr>
        <sz val="10.5"/>
        <color rgb="FFFF0000"/>
        <rFont val="ＭＳ ゴシック"/>
        <family val="3"/>
        <charset val="128"/>
      </rPr>
      <t>（必須）</t>
    </r>
    <r>
      <rPr>
        <sz val="10.5"/>
        <rFont val="ＭＳ ゴシック"/>
        <family val="3"/>
        <charset val="128"/>
      </rPr>
      <t>：</t>
    </r>
    <rPh sb="6" eb="8">
      <t>ヒッス</t>
    </rPh>
    <phoneticPr fontId="2"/>
  </si>
  <si>
    <r>
      <t>E-mailアドレス</t>
    </r>
    <r>
      <rPr>
        <sz val="10.5"/>
        <color rgb="FFFF0000"/>
        <rFont val="ＭＳ ゴシック"/>
        <family val="3"/>
        <charset val="128"/>
      </rPr>
      <t>（必須）</t>
    </r>
    <r>
      <rPr>
        <sz val="10.5"/>
        <rFont val="ＭＳ ゴシック"/>
        <family val="3"/>
        <charset val="128"/>
      </rPr>
      <t>：</t>
    </r>
    <rPh sb="11" eb="13">
      <t>ヒッス</t>
    </rPh>
    <phoneticPr fontId="2"/>
  </si>
  <si>
    <r>
      <t>氏　名</t>
    </r>
    <r>
      <rPr>
        <sz val="10.5"/>
        <color rgb="FFFF0000"/>
        <rFont val="ＭＳ ゴシック"/>
        <family val="3"/>
        <charset val="128"/>
      </rPr>
      <t>（必須）</t>
    </r>
    <r>
      <rPr>
        <sz val="10.5"/>
        <rFont val="ＭＳ ゴシック"/>
        <family val="3"/>
        <charset val="128"/>
      </rPr>
      <t>：</t>
    </r>
    <rPh sb="0" eb="1">
      <t>シ</t>
    </rPh>
    <rPh sb="2" eb="3">
      <t>メイ</t>
    </rPh>
    <rPh sb="4" eb="6">
      <t>ヒッス</t>
    </rPh>
    <phoneticPr fontId="2"/>
  </si>
  <si>
    <r>
      <t>臨床遺伝専門医番号</t>
    </r>
    <r>
      <rPr>
        <sz val="10.5"/>
        <color rgb="FFFF0000"/>
        <rFont val="ＭＳ ゴシック"/>
        <family val="3"/>
        <charset val="128"/>
      </rPr>
      <t>（必須）</t>
    </r>
    <r>
      <rPr>
        <sz val="10.5"/>
        <rFont val="ＭＳ ゴシック"/>
        <family val="3"/>
        <charset val="128"/>
      </rPr>
      <t>：第　号</t>
    </r>
    <rPh sb="7" eb="9">
      <t>バンゴウ</t>
    </rPh>
    <rPh sb="10" eb="12">
      <t>ヒッス</t>
    </rPh>
    <rPh sb="14" eb="15">
      <t>ダイ</t>
    </rPh>
    <rPh sb="16" eb="17">
      <t>ゴウ</t>
    </rPh>
    <phoneticPr fontId="2"/>
  </si>
  <si>
    <r>
      <t>診療科または部署</t>
    </r>
    <r>
      <rPr>
        <sz val="10.5"/>
        <color rgb="FFFF0000"/>
        <rFont val="ＭＳ ゴシック"/>
        <family val="3"/>
        <charset val="128"/>
      </rPr>
      <t>（必須）</t>
    </r>
    <r>
      <rPr>
        <sz val="10.5"/>
        <rFont val="ＭＳ ゴシック"/>
        <family val="3"/>
        <charset val="128"/>
      </rPr>
      <t>：</t>
    </r>
    <rPh sb="0" eb="2">
      <t>シンリョウ</t>
    </rPh>
    <rPh sb="6" eb="8">
      <t>ブショ</t>
    </rPh>
    <rPh sb="9" eb="11">
      <t>ヒッス</t>
    </rPh>
    <phoneticPr fontId="2"/>
  </si>
  <si>
    <r>
      <t>担当氏名</t>
    </r>
    <r>
      <rPr>
        <sz val="10.5"/>
        <color rgb="FFFF0000"/>
        <rFont val="ＭＳ ゴシック"/>
        <family val="3"/>
        <charset val="128"/>
      </rPr>
      <t>（必須）</t>
    </r>
    <r>
      <rPr>
        <sz val="10.5"/>
        <rFont val="ＭＳ ゴシック"/>
        <family val="3"/>
        <charset val="128"/>
      </rPr>
      <t>：</t>
    </r>
    <rPh sb="0" eb="2">
      <t>タントウ</t>
    </rPh>
    <rPh sb="2" eb="4">
      <t>シメイ</t>
    </rPh>
    <rPh sb="5" eb="7">
      <t>ヒッス</t>
    </rPh>
    <phoneticPr fontId="2"/>
  </si>
  <si>
    <t>　報告書の送付先がご記載情報と違う場合、(7)特記事項欄にご記入ください。</t>
  </si>
  <si>
    <t>　受領メールと報告書送付メールは自動送信となりますので、必ずひとつのメールアドレスでお願いいたします。</t>
  </si>
  <si>
    <t>　家族診断歴など、連絡事項をご記入ください。</t>
    <rPh sb="1" eb="3">
      <t>カゾク</t>
    </rPh>
    <rPh sb="3" eb="5">
      <t>シンダン</t>
    </rPh>
    <rPh sb="5" eb="6">
      <t>レキ</t>
    </rPh>
    <rPh sb="9" eb="11">
      <t>レンラク</t>
    </rPh>
    <rPh sb="11" eb="13">
      <t>ジコウ</t>
    </rPh>
    <rPh sb="15" eb="17">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</si>
</sst>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5"/>
      <name val="ＭＳ ゴシック"/>
      <family val="3"/>
      <charset val="128"/>
    </font>
    <font>
      <b/>
      <sz val="10.5"/>
      <name val="ＭＳ ゴシック"/>
      <family val="3"/>
      <charset val="128"/>
    </font>
    <font>
      <b/>
      <sz val="14"/>
      <name val="ＭＳ ゴシック"/>
      <family val="3"/>
      <charset val="128"/>
    </font>
    <font>
      <b/>
      <sz val="11"/>
      <name val="ＭＳ ゴシック"/>
      <family val="3"/>
      <charset val="128"/>
    </font>
    <font>
      <sz val="11"/>
      <name val="ＭＳ ゴシック"/>
      <family val="3"/>
      <charset val="128"/>
    </font>
    <font>
      <sz val="10.5"/>
      <color rgb="FF0070C0"/>
      <name val="ＭＳ ゴシック"/>
      <family val="3"/>
      <charset val="128"/>
    </font>
    <font>
      <b/>
      <sz val="11"/>
      <color rgb="FFFF0000"/>
      <name val="ＭＳ ゴシック"/>
      <family val="3"/>
      <charset val="128"/>
    </font>
    <font>
      <b/>
      <sz val="11"/>
      <color rgb="FF0070C0"/>
      <name val="ＭＳ ゴシック"/>
      <family val="3"/>
      <charset val="128"/>
    </font>
    <font>
      <b/>
      <sz val="10.5"/>
      <color rgb="FFFF0000"/>
      <name val="ＭＳ ゴシック"/>
      <family val="3"/>
      <charset val="128"/>
    </font>
    <font>
      <b/>
      <sz val="11"/>
      <color rgb="FFFF0000"/>
      <name val="ＭＳ Ｐゴシック"/>
      <family val="3"/>
      <charset val="128"/>
      <scheme val="minor"/>
    </font>
    <font>
      <sz val="11"/>
      <name val="ＭＳ Ｐゴシック"/>
      <family val="3"/>
      <charset val="128"/>
      <scheme val="minor"/>
    </font>
    <font>
      <u/>
      <sz val="11"/>
      <color theme="10"/>
      <name val="ＭＳ Ｐゴシック"/>
      <family val="2"/>
      <scheme val="minor"/>
    </font>
    <font>
      <u/>
      <sz val="11"/>
      <color theme="10"/>
      <name val="ＭＳ Ｐゴシック"/>
      <family val="3"/>
      <charset val="128"/>
      <scheme val="minor"/>
    </font>
    <font>
      <b/>
      <sz val="22"/>
      <color rgb="FFFF0000"/>
      <name val="ＭＳ ゴシック"/>
      <family val="3"/>
      <charset val="128"/>
    </font>
    <font>
      <b/>
      <sz val="11"/>
      <name val="ＭＳ Ｐゴシック"/>
      <family val="3"/>
      <charset val="128"/>
      <scheme val="minor"/>
    </font>
    <font>
      <sz val="11"/>
      <name val="ＭＳ Ｐゴシック"/>
      <family val="2"/>
      <scheme val="minor"/>
    </font>
    <font>
      <b/>
      <sz val="11"/>
      <color theme="1"/>
      <name val="ＭＳ ゴシック"/>
      <family val="3"/>
      <charset val="128"/>
    </font>
    <font>
      <sz val="11"/>
      <color theme="1"/>
      <name val="ＭＳ ゴシック"/>
      <family val="3"/>
      <charset val="128"/>
    </font>
    <font>
      <sz val="20"/>
      <color rgb="FFFF0000"/>
      <name val="ＭＳ ゴシック"/>
      <family val="3"/>
      <charset val="128"/>
    </font>
    <font>
      <b/>
      <sz val="18"/>
      <name val="ＭＳ ゴシック"/>
      <family val="3"/>
      <charset val="128"/>
    </font>
    <font>
      <b/>
      <u/>
      <sz val="10.5"/>
      <name val="ＭＳ ゴシック"/>
      <family val="3"/>
      <charset val="128"/>
    </font>
    <font>
      <b/>
      <sz val="12"/>
      <name val="ＭＳ ゴシック"/>
      <family val="3"/>
      <charset val="128"/>
    </font>
    <font>
      <b/>
      <sz val="12"/>
      <color rgb="FFFF0000"/>
      <name val="ＭＳ ゴシック"/>
      <family val="3"/>
      <charset val="128"/>
    </font>
    <font>
      <b/>
      <sz val="13"/>
      <name val="ＭＳ ゴシック"/>
      <family val="3"/>
      <charset val="128"/>
    </font>
    <font>
      <sz val="10.5"/>
      <color rgb="FFFF0000"/>
      <name val="ＭＳ ゴシック"/>
      <family val="3"/>
      <charset val="128"/>
    </font>
    <font>
      <sz val="10.5"/>
      <color theme="0"/>
      <name val="ＭＳ 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diagonal/>
    </border>
    <border>
      <left style="thin">
        <color indexed="64"/>
      </left>
      <right/>
      <top style="thin">
        <color indexed="64"/>
      </top>
      <bottom style="dotted">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3">
    <xf numFmtId="0" fontId="0" fillId="0" borderId="0"/>
    <xf numFmtId="0" fontId="1" fillId="0" borderId="0">
      <alignment vertical="center"/>
    </xf>
    <xf numFmtId="0" fontId="14" fillId="0" borderId="0" applyNumberFormat="0" applyFill="0" applyBorder="0" applyAlignment="0" applyProtection="0"/>
  </cellStyleXfs>
  <cellXfs count="71">
    <xf numFmtId="0" fontId="0" fillId="0" borderId="0" xfId="0"/>
    <xf numFmtId="0" fontId="0" fillId="0" borderId="0" xfId="0" applyAlignment="1">
      <alignment vertical="center" wrapText="1"/>
    </xf>
    <xf numFmtId="0" fontId="0" fillId="0" borderId="0" xfId="0" applyAlignment="1">
      <alignment vertical="center"/>
    </xf>
    <xf numFmtId="0" fontId="0" fillId="0" borderId="0" xfId="0" quotePrefix="1"/>
    <xf numFmtId="49" fontId="0" fillId="0" borderId="0" xfId="0" applyNumberFormat="1"/>
    <xf numFmtId="49" fontId="3" fillId="4" borderId="1" xfId="0" applyNumberFormat="1" applyFont="1" applyFill="1" applyBorder="1" applyAlignment="1" applyProtection="1">
      <alignment horizontal="left" vertical="center"/>
      <protection locked="0"/>
    </xf>
    <xf numFmtId="0" fontId="3" fillId="4" borderId="12" xfId="0" applyFont="1" applyFill="1" applyBorder="1" applyAlignment="1" applyProtection="1">
      <alignment horizontal="left" vertical="center"/>
      <protection locked="0"/>
    </xf>
    <xf numFmtId="0" fontId="3" fillId="4" borderId="11" xfId="0" applyFont="1" applyFill="1" applyBorder="1" applyAlignment="1" applyProtection="1">
      <alignment horizontal="left" vertical="center"/>
      <protection locked="0"/>
    </xf>
    <xf numFmtId="0" fontId="3" fillId="4" borderId="1" xfId="0" applyFont="1" applyFill="1" applyBorder="1" applyAlignment="1" applyProtection="1">
      <alignment horizontal="left" vertical="center"/>
      <protection locked="0"/>
    </xf>
    <xf numFmtId="0" fontId="3" fillId="4" borderId="5" xfId="0" applyFont="1" applyFill="1" applyBorder="1" applyAlignment="1" applyProtection="1">
      <alignment horizontal="left" vertical="center"/>
      <protection locked="0"/>
    </xf>
    <xf numFmtId="49" fontId="3" fillId="4" borderId="1" xfId="0" applyNumberFormat="1" applyFont="1" applyFill="1" applyBorder="1" applyAlignment="1" applyProtection="1">
      <alignment horizontal="left" vertical="top" wrapText="1"/>
      <protection locked="0"/>
    </xf>
    <xf numFmtId="0" fontId="24" fillId="5" borderId="0" xfId="0" applyFont="1" applyFill="1" applyAlignment="1" applyProtection="1">
      <alignment horizontal="center" wrapText="1"/>
    </xf>
    <xf numFmtId="0" fontId="26" fillId="5" borderId="0" xfId="0" applyFont="1" applyFill="1" applyAlignment="1" applyProtection="1">
      <alignment horizontal="center" wrapText="1"/>
    </xf>
    <xf numFmtId="0" fontId="3" fillId="2" borderId="0" xfId="0" applyFont="1" applyFill="1" applyProtection="1"/>
    <xf numFmtId="0" fontId="24" fillId="5" borderId="0" xfId="0" applyFont="1" applyFill="1" applyAlignment="1" applyProtection="1">
      <alignment horizontal="center" vertical="center" wrapText="1"/>
    </xf>
    <xf numFmtId="0" fontId="22" fillId="3" borderId="0" xfId="0" applyFont="1" applyFill="1" applyAlignment="1" applyProtection="1">
      <alignment vertical="center"/>
    </xf>
    <xf numFmtId="0" fontId="23" fillId="2" borderId="0" xfId="0" applyFont="1" applyFill="1" applyAlignment="1" applyProtection="1">
      <alignment vertical="top"/>
    </xf>
    <xf numFmtId="0" fontId="4" fillId="2" borderId="0" xfId="0" applyFont="1" applyFill="1" applyAlignment="1" applyProtection="1">
      <alignment vertical="center"/>
    </xf>
    <xf numFmtId="0" fontId="10" fillId="4" borderId="0" xfId="0" applyFont="1" applyFill="1" applyAlignment="1" applyProtection="1">
      <alignment horizontal="left" vertical="center"/>
    </xf>
    <xf numFmtId="0" fontId="5" fillId="4" borderId="0" xfId="0" applyFont="1" applyFill="1" applyAlignment="1" applyProtection="1">
      <alignment horizontal="center" vertical="center"/>
    </xf>
    <xf numFmtId="0" fontId="4" fillId="2" borderId="0" xfId="0" applyFont="1" applyFill="1" applyAlignment="1" applyProtection="1">
      <alignment horizontal="left"/>
    </xf>
    <xf numFmtId="0" fontId="3" fillId="4" borderId="1" xfId="0" applyFont="1" applyFill="1" applyBorder="1" applyAlignment="1" applyProtection="1">
      <alignment horizontal="center" vertical="center" wrapText="1"/>
    </xf>
    <xf numFmtId="0" fontId="13" fillId="2" borderId="0" xfId="0" applyFont="1" applyFill="1" applyBorder="1" applyAlignment="1" applyProtection="1">
      <alignment horizontal="left" vertical="center" wrapText="1"/>
    </xf>
    <xf numFmtId="0" fontId="13" fillId="2" borderId="0" xfId="0" applyFont="1" applyFill="1" applyAlignment="1" applyProtection="1">
      <alignment horizontal="left" vertical="center" wrapText="1"/>
    </xf>
    <xf numFmtId="0" fontId="21" fillId="4" borderId="7" xfId="0" applyFont="1" applyFill="1" applyBorder="1" applyAlignment="1" applyProtection="1">
      <alignment horizontal="center" vertical="center" wrapText="1"/>
    </xf>
    <xf numFmtId="0" fontId="13" fillId="2" borderId="0" xfId="0" applyFont="1" applyFill="1" applyAlignment="1" applyProtection="1">
      <alignment horizontal="center" vertical="center" wrapText="1"/>
    </xf>
    <xf numFmtId="0" fontId="3" fillId="2" borderId="0" xfId="0" applyFont="1" applyFill="1" applyAlignment="1" applyProtection="1">
      <alignment vertical="center" wrapText="1"/>
    </xf>
    <xf numFmtId="0" fontId="3" fillId="4" borderId="0" xfId="0" applyFont="1" applyFill="1" applyAlignment="1" applyProtection="1">
      <alignment horizontal="center" vertical="center" wrapText="1"/>
    </xf>
    <xf numFmtId="49" fontId="5" fillId="4" borderId="0" xfId="0" applyNumberFormat="1" applyFont="1" applyFill="1" applyAlignment="1" applyProtection="1">
      <alignment horizontal="center" vertical="center"/>
    </xf>
    <xf numFmtId="0" fontId="3" fillId="4" borderId="0" xfId="0" applyFont="1" applyFill="1" applyAlignment="1" applyProtection="1">
      <alignment vertical="center"/>
    </xf>
    <xf numFmtId="0" fontId="8" fillId="2" borderId="0" xfId="0" applyFont="1" applyFill="1" applyProtection="1"/>
    <xf numFmtId="0" fontId="19" fillId="4" borderId="1" xfId="0" applyFont="1" applyFill="1" applyBorder="1" applyAlignment="1" applyProtection="1">
      <alignment horizontal="center" vertical="center"/>
    </xf>
    <xf numFmtId="0" fontId="4" fillId="4" borderId="1" xfId="0" applyFont="1" applyFill="1" applyBorder="1" applyAlignment="1" applyProtection="1">
      <alignment horizontal="center" vertical="center"/>
    </xf>
    <xf numFmtId="0" fontId="20" fillId="4" borderId="1" xfId="0" applyFont="1" applyFill="1" applyBorder="1" applyAlignment="1" applyProtection="1">
      <alignment horizontal="center" vertical="center"/>
    </xf>
    <xf numFmtId="0" fontId="18" fillId="2" borderId="0" xfId="0" applyFont="1" applyFill="1" applyAlignment="1" applyProtection="1">
      <alignment horizontal="left" vertical="center" wrapText="1"/>
    </xf>
    <xf numFmtId="0" fontId="18" fillId="2" borderId="13" xfId="0" applyFont="1" applyFill="1" applyBorder="1" applyAlignment="1" applyProtection="1">
      <alignment horizontal="left" vertical="top" wrapText="1"/>
    </xf>
    <xf numFmtId="0" fontId="18" fillId="2" borderId="0" xfId="0" applyFont="1" applyFill="1" applyAlignment="1" applyProtection="1">
      <alignment horizontal="left" vertical="top" wrapText="1"/>
    </xf>
    <xf numFmtId="0" fontId="3" fillId="2" borderId="0" xfId="0" applyFont="1" applyFill="1" applyAlignment="1" applyProtection="1">
      <alignment vertical="top"/>
    </xf>
    <xf numFmtId="0" fontId="9" fillId="4" borderId="0" xfId="0" applyFont="1" applyFill="1" applyAlignment="1" applyProtection="1">
      <alignment horizontal="left"/>
    </xf>
    <xf numFmtId="0" fontId="3" fillId="2" borderId="0" xfId="0" applyFont="1" applyFill="1" applyAlignment="1" applyProtection="1">
      <alignment vertical="center"/>
    </xf>
    <xf numFmtId="0" fontId="7" fillId="4" borderId="0" xfId="0" applyFont="1" applyFill="1" applyAlignment="1" applyProtection="1">
      <alignment vertical="center"/>
    </xf>
    <xf numFmtId="0" fontId="7" fillId="2" borderId="0" xfId="0" applyFont="1" applyFill="1" applyProtection="1"/>
    <xf numFmtId="0" fontId="3" fillId="4" borderId="8" xfId="0" applyFont="1" applyFill="1" applyBorder="1" applyAlignment="1" applyProtection="1">
      <alignment horizontal="right" vertical="center"/>
    </xf>
    <xf numFmtId="0" fontId="3" fillId="4" borderId="9" xfId="0" applyFont="1" applyFill="1" applyBorder="1" applyAlignment="1" applyProtection="1">
      <alignment horizontal="right" vertical="center"/>
    </xf>
    <xf numFmtId="0" fontId="8" fillId="2" borderId="0" xfId="0" applyFont="1" applyFill="1" applyAlignment="1" applyProtection="1">
      <alignment horizontal="left" vertical="center"/>
    </xf>
    <xf numFmtId="0" fontId="3" fillId="4" borderId="10" xfId="0" applyFont="1" applyFill="1" applyBorder="1" applyAlignment="1" applyProtection="1">
      <alignment horizontal="right" vertical="center"/>
    </xf>
    <xf numFmtId="0" fontId="4" fillId="4" borderId="0" xfId="0" applyFont="1" applyFill="1" applyAlignment="1" applyProtection="1">
      <alignment horizontal="justify" vertical="center"/>
    </xf>
    <xf numFmtId="0" fontId="10" fillId="4" borderId="0" xfId="0" applyFont="1" applyFill="1" applyAlignment="1" applyProtection="1">
      <alignment horizontal="left" vertical="center" wrapText="1"/>
    </xf>
    <xf numFmtId="0" fontId="14" fillId="2" borderId="0" xfId="2" applyFill="1" applyProtection="1"/>
    <xf numFmtId="0" fontId="7" fillId="2" borderId="0" xfId="0" applyFont="1" applyFill="1" applyAlignment="1" applyProtection="1">
      <alignment vertical="center"/>
    </xf>
    <xf numFmtId="0" fontId="3" fillId="4" borderId="1" xfId="0" applyFont="1" applyFill="1" applyBorder="1" applyAlignment="1" applyProtection="1">
      <alignment horizontal="right" vertical="center"/>
    </xf>
    <xf numFmtId="0" fontId="11" fillId="2" borderId="0" xfId="0" applyFont="1" applyFill="1" applyAlignment="1" applyProtection="1">
      <alignment vertical="center"/>
    </xf>
    <xf numFmtId="0" fontId="3" fillId="2" borderId="0" xfId="0" applyFont="1" applyFill="1" applyAlignment="1" applyProtection="1">
      <alignment horizontal="left" vertical="center" wrapText="1"/>
    </xf>
    <xf numFmtId="0" fontId="6" fillId="4" borderId="0" xfId="0" applyFont="1" applyFill="1" applyAlignment="1" applyProtection="1">
      <alignment vertical="center"/>
    </xf>
    <xf numFmtId="0" fontId="3" fillId="4" borderId="6" xfId="0" applyFont="1" applyFill="1" applyBorder="1" applyAlignment="1" applyProtection="1">
      <alignment horizontal="right" vertical="center"/>
    </xf>
    <xf numFmtId="0" fontId="3" fillId="4" borderId="5" xfId="0" applyFont="1" applyFill="1" applyBorder="1" applyAlignment="1" applyProtection="1">
      <alignment horizontal="right" vertical="center"/>
    </xf>
    <xf numFmtId="0" fontId="3" fillId="2" borderId="0" xfId="0" applyFont="1" applyFill="1" applyAlignment="1" applyProtection="1">
      <alignment horizontal="left" vertical="center"/>
    </xf>
    <xf numFmtId="0" fontId="3" fillId="4" borderId="0" xfId="0" applyFont="1" applyFill="1" applyAlignment="1" applyProtection="1">
      <alignment horizontal="right" vertical="center"/>
    </xf>
    <xf numFmtId="0" fontId="3" fillId="4" borderId="0" xfId="0" applyFont="1" applyFill="1" applyAlignment="1" applyProtection="1">
      <alignment horizontal="left" vertical="center"/>
    </xf>
    <xf numFmtId="0" fontId="3" fillId="2" borderId="0" xfId="0" applyFont="1" applyFill="1" applyAlignment="1" applyProtection="1">
      <alignment horizontal="left" vertical="center"/>
    </xf>
    <xf numFmtId="0" fontId="28" fillId="4" borderId="0" xfId="0" applyFont="1" applyFill="1" applyAlignment="1" applyProtection="1">
      <alignment horizontal="left" vertical="center"/>
    </xf>
    <xf numFmtId="0" fontId="10" fillId="4" borderId="0" xfId="0" applyFont="1" applyFill="1" applyAlignment="1" applyProtection="1">
      <alignment horizontal="left" vertical="center" wrapText="1"/>
    </xf>
    <xf numFmtId="0" fontId="3" fillId="4" borderId="0" xfId="0" applyFont="1" applyFill="1" applyAlignment="1" applyProtection="1">
      <alignment vertical="center" wrapText="1"/>
    </xf>
    <xf numFmtId="0" fontId="6" fillId="4" borderId="3" xfId="0" applyFont="1" applyFill="1" applyBorder="1" applyAlignment="1" applyProtection="1">
      <alignment horizontal="center" vertical="center"/>
    </xf>
    <xf numFmtId="0" fontId="6" fillId="4" borderId="4" xfId="0" applyFont="1" applyFill="1" applyBorder="1" applyAlignment="1" applyProtection="1">
      <alignment horizontal="center" vertical="center"/>
    </xf>
    <xf numFmtId="0" fontId="16" fillId="4" borderId="2" xfId="0" applyFont="1" applyFill="1" applyBorder="1" applyAlignment="1" applyProtection="1">
      <alignment horizontal="center" vertical="center"/>
    </xf>
    <xf numFmtId="0" fontId="3" fillId="4" borderId="0" xfId="0" applyFont="1" applyFill="1" applyAlignment="1" applyProtection="1">
      <alignment horizontal="center"/>
    </xf>
    <xf numFmtId="49" fontId="5" fillId="4" borderId="1" xfId="0" applyNumberFormat="1" applyFont="1" applyFill="1" applyBorder="1" applyAlignment="1" applyProtection="1">
      <alignment horizontal="center" vertical="center"/>
      <protection locked="0"/>
    </xf>
    <xf numFmtId="0" fontId="3" fillId="4" borderId="1" xfId="0" applyFont="1" applyFill="1" applyBorder="1" applyAlignment="1" applyProtection="1">
      <alignment horizontal="left" vertical="top" wrapText="1"/>
      <protection locked="0"/>
    </xf>
    <xf numFmtId="0" fontId="3" fillId="4" borderId="1" xfId="0" applyFont="1" applyFill="1" applyBorder="1" applyAlignment="1" applyProtection="1">
      <alignment horizontal="left" vertical="top"/>
      <protection locked="0"/>
    </xf>
    <xf numFmtId="49" fontId="3" fillId="4" borderId="9" xfId="0" applyNumberFormat="1" applyFont="1" applyFill="1" applyBorder="1" applyAlignment="1" applyProtection="1">
      <alignment horizontal="left" vertical="center"/>
      <protection locked="0"/>
    </xf>
  </cellXfs>
  <cellStyles count="3">
    <cellStyle name="ハイパーリンク" xfId="2" builtinId="8"/>
    <cellStyle name="標準" xfId="0" builtinId="0"/>
    <cellStyle name="標準 2" xfId="1" xr:uid="{00000000-0005-0000-0000-000001000000}"/>
  </cellStyles>
  <dxfs count="4">
    <dxf>
      <font>
        <color rgb="FF9C0006"/>
      </font>
      <fill>
        <patternFill>
          <bgColor rgb="FFFFC7CE"/>
        </patternFill>
      </fill>
    </dxf>
    <dxf>
      <font>
        <color theme="0"/>
      </font>
    </dxf>
    <dxf>
      <font>
        <color auto="1"/>
      </font>
      <fill>
        <patternFill>
          <bgColor rgb="FFFF0000"/>
        </patternFill>
      </fill>
    </dxf>
    <dxf>
      <font>
        <color theme="0"/>
      </font>
    </dxf>
  </dxfs>
  <tableStyles count="0" defaultTableStyle="TableStyleMedium2" defaultPivotStyle="PivotStyleMedium9"/>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jbmg.jp/list/senmo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44"/>
  <sheetViews>
    <sheetView tabSelected="1" zoomScaleNormal="100" workbookViewId="0">
      <selection activeCell="B6" sqref="B6"/>
    </sheetView>
  </sheetViews>
  <sheetFormatPr defaultColWidth="9" defaultRowHeight="12.75" x14ac:dyDescent="0.15"/>
  <cols>
    <col min="1" max="1" width="36.25" style="39" customWidth="1"/>
    <col min="2" max="2" width="81.125" style="39" customWidth="1"/>
    <col min="3" max="3" width="11.125" style="13" customWidth="1"/>
    <col min="4" max="6" width="9" style="13"/>
    <col min="7" max="7" width="11.125" style="13" customWidth="1"/>
    <col min="8" max="16384" width="9" style="13"/>
  </cols>
  <sheetData>
    <row r="1" spans="1:12" ht="24.75" customHeight="1" x14ac:dyDescent="0.15">
      <c r="A1" s="11" t="s">
        <v>42</v>
      </c>
      <c r="B1" s="12"/>
    </row>
    <row r="2" spans="1:12" ht="24.75" customHeight="1" x14ac:dyDescent="0.15">
      <c r="A2" s="14" t="s">
        <v>43</v>
      </c>
      <c r="B2" s="14"/>
    </row>
    <row r="3" spans="1:12" ht="25.5" customHeight="1" x14ac:dyDescent="0.15">
      <c r="A3" s="15"/>
      <c r="B3" s="15" t="s">
        <v>49</v>
      </c>
      <c r="C3" s="16"/>
    </row>
    <row r="4" spans="1:12" ht="30" customHeight="1" x14ac:dyDescent="0.15">
      <c r="A4" s="15"/>
      <c r="B4" s="15"/>
      <c r="C4" s="17"/>
    </row>
    <row r="5" spans="1:12" ht="25.15" customHeight="1" x14ac:dyDescent="0.15">
      <c r="A5" s="18" t="s">
        <v>51</v>
      </c>
      <c r="B5" s="19"/>
      <c r="C5" s="20"/>
      <c r="D5" s="17"/>
      <c r="E5" s="17"/>
      <c r="F5" s="17"/>
      <c r="G5" s="17"/>
    </row>
    <row r="6" spans="1:12" ht="70.900000000000006" customHeight="1" x14ac:dyDescent="0.15">
      <c r="A6" s="21" t="s">
        <v>50</v>
      </c>
      <c r="B6" s="67"/>
      <c r="C6" s="22" t="s">
        <v>48</v>
      </c>
      <c r="D6" s="23"/>
      <c r="E6" s="23"/>
      <c r="F6" s="23"/>
      <c r="G6" s="23"/>
      <c r="H6" s="23"/>
      <c r="I6" s="23"/>
      <c r="J6" s="23"/>
      <c r="K6" s="23"/>
      <c r="L6" s="23"/>
    </row>
    <row r="7" spans="1:12" ht="32.25" customHeight="1" x14ac:dyDescent="0.15">
      <c r="A7" s="24" t="s">
        <v>35</v>
      </c>
      <c r="B7" s="24"/>
      <c r="C7" s="25"/>
      <c r="D7" s="25"/>
      <c r="E7" s="25"/>
      <c r="F7" s="25"/>
      <c r="G7" s="25"/>
      <c r="H7" s="25"/>
      <c r="I7" s="25"/>
      <c r="J7" s="26"/>
    </row>
    <row r="8" spans="1:12" ht="9.75" customHeight="1" x14ac:dyDescent="0.15">
      <c r="A8" s="27"/>
      <c r="B8" s="28"/>
      <c r="C8" s="25"/>
      <c r="D8" s="25"/>
      <c r="E8" s="25"/>
      <c r="F8" s="25"/>
      <c r="G8" s="25"/>
      <c r="H8" s="25"/>
      <c r="I8" s="25"/>
      <c r="J8" s="26"/>
    </row>
    <row r="9" spans="1:12" ht="25.15" customHeight="1" x14ac:dyDescent="0.15">
      <c r="A9" s="18" t="s">
        <v>52</v>
      </c>
      <c r="B9" s="29"/>
      <c r="D9" s="30"/>
      <c r="E9" s="30"/>
    </row>
    <row r="10" spans="1:12" ht="25.15" customHeight="1" x14ac:dyDescent="0.15">
      <c r="A10" s="31" t="s">
        <v>33</v>
      </c>
      <c r="B10" s="32" t="s">
        <v>34</v>
      </c>
      <c r="D10" s="30"/>
      <c r="E10" s="30"/>
    </row>
    <row r="11" spans="1:12" ht="65.099999999999994" customHeight="1" x14ac:dyDescent="0.15">
      <c r="A11" s="33">
        <v>1</v>
      </c>
      <c r="B11" s="68"/>
      <c r="C11" s="34" t="s">
        <v>39</v>
      </c>
      <c r="D11" s="34"/>
      <c r="E11" s="34"/>
      <c r="F11" s="34"/>
      <c r="G11" s="34"/>
    </row>
    <row r="12" spans="1:12" ht="65.099999999999994" customHeight="1" x14ac:dyDescent="0.15">
      <c r="A12" s="33">
        <v>2</v>
      </c>
      <c r="B12" s="69"/>
      <c r="C12" s="35" t="s">
        <v>40</v>
      </c>
      <c r="D12" s="36"/>
      <c r="E12" s="36"/>
      <c r="F12" s="36"/>
      <c r="G12" s="36"/>
      <c r="H12" s="36"/>
    </row>
    <row r="13" spans="1:12" ht="65.099999999999994" customHeight="1" x14ac:dyDescent="0.15">
      <c r="A13" s="33">
        <v>3</v>
      </c>
      <c r="B13" s="69"/>
      <c r="C13" s="37" t="s">
        <v>41</v>
      </c>
      <c r="D13" s="30"/>
      <c r="E13" s="30"/>
    </row>
    <row r="14" spans="1:12" ht="65.099999999999994" customHeight="1" x14ac:dyDescent="0.15">
      <c r="A14" s="33">
        <v>4</v>
      </c>
      <c r="B14" s="69"/>
      <c r="D14" s="30"/>
      <c r="E14" s="30"/>
    </row>
    <row r="15" spans="1:12" ht="65.099999999999994" customHeight="1" x14ac:dyDescent="0.15">
      <c r="A15" s="33">
        <v>5</v>
      </c>
      <c r="B15" s="69"/>
      <c r="D15" s="30"/>
      <c r="E15" s="30"/>
    </row>
    <row r="16" spans="1:12" ht="24" customHeight="1" x14ac:dyDescent="0.15">
      <c r="A16" s="38"/>
      <c r="B16" s="29"/>
      <c r="C16" s="39"/>
      <c r="D16" s="30"/>
      <c r="E16" s="30"/>
    </row>
    <row r="17" spans="1:8" s="41" customFormat="1" ht="25.15" customHeight="1" x14ac:dyDescent="0.15">
      <c r="A17" s="18" t="s">
        <v>53</v>
      </c>
      <c r="B17" s="40"/>
      <c r="D17" s="13"/>
      <c r="E17" s="13"/>
      <c r="F17" s="13"/>
      <c r="G17" s="13"/>
      <c r="H17" s="13"/>
    </row>
    <row r="18" spans="1:8" ht="19.899999999999999" customHeight="1" x14ac:dyDescent="0.15">
      <c r="A18" s="42" t="s">
        <v>54</v>
      </c>
      <c r="B18" s="6"/>
      <c r="D18" s="30"/>
      <c r="E18" s="30"/>
    </row>
    <row r="19" spans="1:8" ht="19.899999999999999" customHeight="1" x14ac:dyDescent="0.15">
      <c r="A19" s="43" t="s">
        <v>55</v>
      </c>
      <c r="B19" s="7"/>
      <c r="D19" s="30"/>
      <c r="E19" s="30"/>
    </row>
    <row r="20" spans="1:8" ht="19.899999999999999" customHeight="1" x14ac:dyDescent="0.15">
      <c r="A20" s="42" t="s">
        <v>56</v>
      </c>
      <c r="B20" s="6" t="s">
        <v>1</v>
      </c>
      <c r="D20" s="44"/>
      <c r="E20" s="30"/>
    </row>
    <row r="21" spans="1:8" ht="19.899999999999999" customHeight="1" x14ac:dyDescent="0.15">
      <c r="A21" s="43" t="s">
        <v>57</v>
      </c>
      <c r="B21" s="7"/>
      <c r="D21" s="44"/>
      <c r="E21" s="30"/>
    </row>
    <row r="22" spans="1:8" ht="19.899999999999999" customHeight="1" x14ac:dyDescent="0.15">
      <c r="A22" s="43" t="s">
        <v>58</v>
      </c>
      <c r="B22" s="9"/>
      <c r="C22" s="13" t="s">
        <v>64</v>
      </c>
    </row>
    <row r="23" spans="1:8" ht="19.899999999999999" customHeight="1" x14ac:dyDescent="0.15">
      <c r="A23" s="45" t="s">
        <v>59</v>
      </c>
      <c r="B23" s="5"/>
      <c r="C23" s="13" t="s">
        <v>65</v>
      </c>
    </row>
    <row r="24" spans="1:8" ht="4.5" customHeight="1" x14ac:dyDescent="0.15">
      <c r="A24" s="46"/>
      <c r="B24" s="29"/>
    </row>
    <row r="25" spans="1:8" s="41" customFormat="1" ht="25.15" customHeight="1" x14ac:dyDescent="0.15">
      <c r="A25" s="47" t="s">
        <v>36</v>
      </c>
      <c r="B25" s="47"/>
      <c r="C25" s="48" t="s">
        <v>6</v>
      </c>
      <c r="D25" s="49"/>
      <c r="E25" s="49"/>
      <c r="F25" s="49"/>
      <c r="G25" s="49"/>
    </row>
    <row r="26" spans="1:8" ht="19.899999999999999" customHeight="1" x14ac:dyDescent="0.15">
      <c r="A26" s="50" t="s">
        <v>60</v>
      </c>
      <c r="B26" s="8"/>
      <c r="C26" s="41" t="s">
        <v>7</v>
      </c>
      <c r="D26" s="51"/>
      <c r="E26" s="52"/>
      <c r="F26" s="52"/>
    </row>
    <row r="27" spans="1:8" ht="19.899999999999999" customHeight="1" x14ac:dyDescent="0.15">
      <c r="A27" s="50" t="s">
        <v>61</v>
      </c>
      <c r="B27" s="70"/>
      <c r="C27" s="37" t="s">
        <v>8</v>
      </c>
      <c r="D27" s="51"/>
    </row>
    <row r="28" spans="1:8" ht="6.95" customHeight="1" x14ac:dyDescent="0.15">
      <c r="A28" s="46"/>
      <c r="B28" s="29"/>
    </row>
    <row r="29" spans="1:8" s="41" customFormat="1" ht="25.15" customHeight="1" x14ac:dyDescent="0.15">
      <c r="A29" s="18" t="s">
        <v>37</v>
      </c>
      <c r="B29" s="53"/>
    </row>
    <row r="30" spans="1:8" ht="19.899999999999999" customHeight="1" x14ac:dyDescent="0.15">
      <c r="A30" s="54" t="s">
        <v>54</v>
      </c>
      <c r="B30" s="6"/>
    </row>
    <row r="31" spans="1:8" ht="19.899999999999999" customHeight="1" x14ac:dyDescent="0.15">
      <c r="A31" s="55" t="s">
        <v>62</v>
      </c>
      <c r="B31" s="7"/>
    </row>
    <row r="32" spans="1:8" ht="19.899999999999999" customHeight="1" x14ac:dyDescent="0.15">
      <c r="A32" s="54" t="s">
        <v>56</v>
      </c>
      <c r="B32" s="6" t="s">
        <v>1</v>
      </c>
      <c r="D32" s="13" t="s">
        <v>2</v>
      </c>
    </row>
    <row r="33" spans="1:4" ht="19.899999999999999" customHeight="1" x14ac:dyDescent="0.15">
      <c r="A33" s="55" t="s">
        <v>57</v>
      </c>
      <c r="B33" s="7"/>
    </row>
    <row r="34" spans="1:4" ht="19.899999999999999" customHeight="1" x14ac:dyDescent="0.15">
      <c r="A34" s="55" t="s">
        <v>63</v>
      </c>
      <c r="B34" s="7"/>
    </row>
    <row r="35" spans="1:4" ht="19.899999999999999" customHeight="1" x14ac:dyDescent="0.15">
      <c r="A35" s="50" t="s">
        <v>59</v>
      </c>
      <c r="B35" s="5"/>
      <c r="C35" s="56"/>
      <c r="D35" s="56"/>
    </row>
    <row r="36" spans="1:4" ht="10.5" customHeight="1" x14ac:dyDescent="0.15">
      <c r="A36" s="57"/>
      <c r="B36" s="58"/>
      <c r="C36" s="59"/>
      <c r="D36" s="59"/>
    </row>
    <row r="37" spans="1:4" ht="8.1" customHeight="1" x14ac:dyDescent="0.15">
      <c r="A37" s="57"/>
      <c r="B37" s="60">
        <v>2022</v>
      </c>
      <c r="C37" s="59"/>
      <c r="D37" s="59"/>
    </row>
    <row r="38" spans="1:4" ht="60" customHeight="1" x14ac:dyDescent="0.15">
      <c r="A38" s="61" t="s">
        <v>38</v>
      </c>
      <c r="B38" s="10"/>
      <c r="C38" s="39" t="s">
        <v>66</v>
      </c>
    </row>
    <row r="39" spans="1:4" ht="6.95" customHeight="1" x14ac:dyDescent="0.15">
      <c r="A39" s="62"/>
      <c r="B39" s="62"/>
    </row>
    <row r="40" spans="1:4" ht="6.95" customHeight="1" thickBot="1" x14ac:dyDescent="0.2">
      <c r="A40" s="29"/>
      <c r="B40" s="62"/>
    </row>
    <row r="41" spans="1:4" s="41" customFormat="1" ht="21.75" customHeight="1" thickBot="1" x14ac:dyDescent="0.2">
      <c r="A41" s="63" t="s">
        <v>4</v>
      </c>
      <c r="B41" s="64"/>
    </row>
    <row r="42" spans="1:4" ht="37.15" customHeight="1" x14ac:dyDescent="0.15">
      <c r="A42" s="65" t="s">
        <v>5</v>
      </c>
      <c r="B42" s="65"/>
    </row>
    <row r="43" spans="1:4" x14ac:dyDescent="0.15">
      <c r="A43" s="66" t="s">
        <v>3</v>
      </c>
      <c r="B43" s="66"/>
    </row>
    <row r="44" spans="1:4" x14ac:dyDescent="0.15">
      <c r="A44" s="66" t="s">
        <v>0</v>
      </c>
      <c r="B44" s="66"/>
    </row>
  </sheetData>
  <sheetProtection algorithmName="SHA-512" hashValue="mVhTY3MTYCznm+b/sBal0wgPZCPhCb5sb+UK3oC6dWd4n7m9jFNl8T4u2bMZFwHbPPyaDy8v4L1m6Sa0us5cPA==" saltValue="UnAW44oWS/BKwS75xuUJew==" spinCount="100000" sheet="1" objects="1" scenarios="1" selectLockedCells="1"/>
  <protectedRanges>
    <protectedRange sqref="B38" name="範囲7"/>
    <protectedRange sqref="B26" name="範囲5"/>
    <protectedRange sqref="B18:B23" name="範囲4"/>
    <protectedRange sqref="B30:B35" name="範囲6"/>
  </protectedRanges>
  <mergeCells count="12">
    <mergeCell ref="C6:L6"/>
    <mergeCell ref="C35:D35"/>
    <mergeCell ref="A1:B1"/>
    <mergeCell ref="A2:B2"/>
    <mergeCell ref="A25:B25"/>
    <mergeCell ref="A7:B7"/>
    <mergeCell ref="C12:H12"/>
    <mergeCell ref="A44:B44"/>
    <mergeCell ref="A43:B43"/>
    <mergeCell ref="A41:B41"/>
    <mergeCell ref="A42:B42"/>
    <mergeCell ref="C11:G11"/>
  </mergeCells>
  <phoneticPr fontId="2"/>
  <dataValidations count="4">
    <dataValidation type="textLength" imeMode="halfAlpha" operator="lessThanOrEqual" allowBlank="1" showInputMessage="1" showErrorMessage="1" errorTitle="郵便番号" error="住所は下段に入力してください。" sqref="B20 B32" xr:uid="{00000000-0002-0000-0000-000001000000}">
      <formula1>9</formula1>
    </dataValidation>
    <dataValidation type="textLength" imeMode="disabled" showInputMessage="1" showErrorMessage="1" errorTitle="桁数" error="4-15桁でお願いします" sqref="B8" xr:uid="{F052FB25-1EA7-436D-B304-B17986133A1F}">
      <formula1>4</formula1>
      <formula2>15</formula2>
    </dataValidation>
    <dataValidation imeMode="disabled" allowBlank="1" showInputMessage="1" showErrorMessage="1" sqref="B23 B35" xr:uid="{6D03E28C-5AE2-428D-8053-AA1635EC4F09}"/>
    <dataValidation type="textLength" imeMode="disabled" showInputMessage="1" showErrorMessage="1" errorTitle="桁数" error="4-10桁でお願いします" sqref="B6" xr:uid="{4B8863F8-2C35-413E-AA5D-79BECD44B1C0}">
      <formula1>4</formula1>
      <formula2>10</formula2>
    </dataValidation>
  </dataValidations>
  <hyperlinks>
    <hyperlink ref="C25" r:id="rId1" display="http://www.jbmg.jp/list/senmon.html" xr:uid="{03BCD24B-A128-4471-B589-D833522913AB}"/>
  </hyperlinks>
  <printOptions horizontalCentered="1" verticalCentered="1"/>
  <pageMargins left="0.37" right="0.23622047244094491" top="0.28999999999999998" bottom="0.32" header="0.31496062992125984" footer="0.31496062992125984"/>
  <pageSetup paperSize="9" scale="65" orientation="portrait" r:id="rId2"/>
  <extLst>
    <ext xmlns:x14="http://schemas.microsoft.com/office/spreadsheetml/2009/9/main" uri="{78C0D931-6437-407d-A8EE-F0AAD7539E65}">
      <x14:conditionalFormattings>
        <x14:conditionalFormatting xmlns:xm="http://schemas.microsoft.com/office/excel/2006/main">
          <x14:cfRule type="expression" priority="5" id="{78CC3F44-FAE2-4674-84C0-A4D566E45D74}">
            <xm:f>secret!$B$1=15</xm:f>
            <x14:dxf>
              <font>
                <color theme="0"/>
              </font>
            </x14:dxf>
          </x14:cfRule>
          <xm:sqref>A42:B42</xm:sqref>
        </x14:conditionalFormatting>
        <x14:conditionalFormatting xmlns:xm="http://schemas.microsoft.com/office/excel/2006/main">
          <x14:cfRule type="expression" priority="2" id="{BF781FE1-510C-4C6B-A698-A74B8449DF06}">
            <xm:f>secret!$D$30&gt;=1</xm:f>
            <x14:dxf>
              <font>
                <color auto="1"/>
              </font>
              <fill>
                <patternFill>
                  <bgColor rgb="FFFF0000"/>
                </patternFill>
              </fill>
            </x14:dxf>
          </x14:cfRule>
          <xm:sqref>B6</xm:sqref>
        </x14:conditionalFormatting>
        <x14:conditionalFormatting xmlns:xm="http://schemas.microsoft.com/office/excel/2006/main">
          <x14:cfRule type="expression" priority="1" id="{09A8AA32-1DB9-4853-9B40-DC2ACA1214A9}">
            <xm:f>secret!$D$30=0</xm:f>
            <x14:dxf>
              <font>
                <color theme="0"/>
              </font>
            </x14:dxf>
          </x14:cfRule>
          <xm:sqref>A7:B7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56B6B-EA0A-40D1-A295-5063A4BC31E0}">
  <sheetPr codeName="Sheet2"/>
  <dimension ref="A1:E30"/>
  <sheetViews>
    <sheetView workbookViewId="0">
      <selection activeCell="B2" sqref="B2"/>
    </sheetView>
  </sheetViews>
  <sheetFormatPr defaultRowHeight="13.5" x14ac:dyDescent="0.15"/>
  <cols>
    <col min="1" max="1" width="41.875" style="1" customWidth="1"/>
  </cols>
  <sheetData>
    <row r="1" spans="1:5" x14ac:dyDescent="0.15">
      <c r="A1" s="2"/>
      <c r="B1" s="4">
        <f>COUNTA(医療機関情報!B6:B6)+COUNTA(医療機関情報!B18:B23)+COUNTA(医療機関情報!B26:B27)+COUNTA(医療機関情報!B30:B35)</f>
        <v>2</v>
      </c>
      <c r="D1" t="str">
        <f>IFERROR(IF(FIND("@",医療機関情報!$B$6),"Yes"),"No")</f>
        <v>No</v>
      </c>
      <c r="E1" t="s">
        <v>45</v>
      </c>
    </row>
    <row r="2" spans="1:5" x14ac:dyDescent="0.15">
      <c r="A2" s="2"/>
      <c r="D2" t="str">
        <f>IFERROR(IF(FIND("#",医療機関情報!$B$6),"Yes"),"No")</f>
        <v>No</v>
      </c>
      <c r="E2" t="s">
        <v>46</v>
      </c>
    </row>
    <row r="3" spans="1:5" x14ac:dyDescent="0.15">
      <c r="A3" s="2"/>
      <c r="D3" t="str">
        <f>IFERROR(IF(FIND("%",医療機関情報!$B$6),"Yes"),"No")</f>
        <v>No</v>
      </c>
      <c r="E3" t="s">
        <v>47</v>
      </c>
    </row>
    <row r="4" spans="1:5" x14ac:dyDescent="0.15">
      <c r="A4" s="2"/>
      <c r="D4" t="str">
        <f>IFERROR(IF(FIND("-",医療機関情報!$B$6),"Yes"),"No")</f>
        <v>No</v>
      </c>
      <c r="E4" t="s">
        <v>44</v>
      </c>
    </row>
    <row r="5" spans="1:5" x14ac:dyDescent="0.15">
      <c r="A5" s="2"/>
      <c r="D5" t="str">
        <f>IFERROR(IF(FIND(".",医療機関情報!$B$6),"Yes"),"No")</f>
        <v>No</v>
      </c>
      <c r="E5" t="s">
        <v>10</v>
      </c>
    </row>
    <row r="6" spans="1:5" x14ac:dyDescent="0.15">
      <c r="A6" s="2"/>
      <c r="D6" t="str">
        <f>IFERROR(IF(FIND("?",医療機関情報!$B$6),"Yes"),"No")</f>
        <v>No</v>
      </c>
      <c r="E6" t="s">
        <v>9</v>
      </c>
    </row>
    <row r="7" spans="1:5" x14ac:dyDescent="0.15">
      <c r="A7" s="2"/>
      <c r="D7" t="str">
        <f>IFERROR(IF(FIND("(",医療機関情報!$B$6),"Yes"),"No")</f>
        <v>No</v>
      </c>
      <c r="E7" t="s">
        <v>11</v>
      </c>
    </row>
    <row r="8" spans="1:5" x14ac:dyDescent="0.15">
      <c r="A8" s="2"/>
      <c r="D8" t="str">
        <f>IFERROR(IF(FIND(")",医療機関情報!$B$6),"Yes"),"No")</f>
        <v>No</v>
      </c>
      <c r="E8" t="s">
        <v>12</v>
      </c>
    </row>
    <row r="9" spans="1:5" x14ac:dyDescent="0.15">
      <c r="D9" t="str">
        <f>IFERROR(IF(FIND("[",医療機関情報!$B$6),"Yes"),"No")</f>
        <v>No</v>
      </c>
      <c r="E9" t="s">
        <v>13</v>
      </c>
    </row>
    <row r="10" spans="1:5" x14ac:dyDescent="0.15">
      <c r="D10" t="str">
        <f>IFERROR(IF(FIND("]",医療機関情報!$B$6),"Yes"),"No")</f>
        <v>No</v>
      </c>
      <c r="E10" t="s">
        <v>14</v>
      </c>
    </row>
    <row r="11" spans="1:5" x14ac:dyDescent="0.15">
      <c r="D11" t="str">
        <f>IFERROR(IF(FIND("/",医療機関情報!$B$6),"Yes"),"No")</f>
        <v>No</v>
      </c>
      <c r="E11" t="s">
        <v>15</v>
      </c>
    </row>
    <row r="12" spans="1:5" x14ac:dyDescent="0.15">
      <c r="A12" s="2"/>
      <c r="D12" t="str">
        <f>IFERROR(IF(FIND("\",医療機関情報!$B$6),"Yes"),"No")</f>
        <v>No</v>
      </c>
      <c r="E12" t="s">
        <v>16</v>
      </c>
    </row>
    <row r="13" spans="1:5" x14ac:dyDescent="0.15">
      <c r="A13" s="2"/>
      <c r="D13" t="str">
        <f>IFERROR(IF(FIND("=",医療機関情報!$B$6),"Yes"),"No")</f>
        <v>No</v>
      </c>
      <c r="E13" t="s">
        <v>17</v>
      </c>
    </row>
    <row r="14" spans="1:5" x14ac:dyDescent="0.15">
      <c r="A14" s="2"/>
      <c r="D14" t="str">
        <f>IFERROR(IF(FIND("+",医療機関情報!$B$6),"Yes"),"No")</f>
        <v>No</v>
      </c>
      <c r="E14" t="s">
        <v>18</v>
      </c>
    </row>
    <row r="15" spans="1:5" x14ac:dyDescent="0.15">
      <c r="D15" t="str">
        <f>IFERROR(IF(FIND("&lt;",医療機関情報!$B$6),"Yes"),"No")</f>
        <v>No</v>
      </c>
      <c r="E15" t="s">
        <v>19</v>
      </c>
    </row>
    <row r="16" spans="1:5" x14ac:dyDescent="0.15">
      <c r="D16" t="str">
        <f>IFERROR(IF(FIND("&gt;",医療機関情報!$B$6),"Yes"),"No")</f>
        <v>No</v>
      </c>
      <c r="E16" t="s">
        <v>20</v>
      </c>
    </row>
    <row r="17" spans="4:5" x14ac:dyDescent="0.15">
      <c r="D17" t="str">
        <f>IFERROR(IF(FIND(":",医療機関情報!$B$6),"Yes"),"No")</f>
        <v>No</v>
      </c>
      <c r="E17" t="s">
        <v>21</v>
      </c>
    </row>
    <row r="18" spans="4:5" x14ac:dyDescent="0.15">
      <c r="D18" t="str">
        <f>IFERROR(IF(FIND(";",医療機関情報!$B$6),"Yes"),"No")</f>
        <v>No</v>
      </c>
      <c r="E18" t="s">
        <v>22</v>
      </c>
    </row>
    <row r="19" spans="4:5" x14ac:dyDescent="0.15">
      <c r="D19" t="str">
        <f>IFERROR(IF(FIND("""",医療機関情報!$B$6),"Yes"),"No")</f>
        <v>No</v>
      </c>
      <c r="E19" t="s">
        <v>23</v>
      </c>
    </row>
    <row r="20" spans="4:5" x14ac:dyDescent="0.15">
      <c r="D20" t="str">
        <f>IFERROR(IF(FIND(",",医療機関情報!$B$6),"Yes"),"No")</f>
        <v>No</v>
      </c>
      <c r="E20" s="3" t="s">
        <v>24</v>
      </c>
    </row>
    <row r="21" spans="4:5" x14ac:dyDescent="0.15">
      <c r="D21" t="str">
        <f>IFERROR(IF(FIND("*",医療機関情報!$B$6),"Yes"),"No")</f>
        <v>No</v>
      </c>
      <c r="E21" t="s">
        <v>25</v>
      </c>
    </row>
    <row r="22" spans="4:5" x14ac:dyDescent="0.15">
      <c r="D22" t="str">
        <f>IFERROR(IF(FIND("^",医療機関情報!$B$6),"Yes"),"No")</f>
        <v>No</v>
      </c>
      <c r="E22" t="s">
        <v>26</v>
      </c>
    </row>
    <row r="23" spans="4:5" x14ac:dyDescent="0.15">
      <c r="D23" t="str">
        <f>IFERROR(IF(FIND("|",医療機関情報!$B$6),"Yes"),"No")</f>
        <v>No</v>
      </c>
      <c r="E23" t="s">
        <v>27</v>
      </c>
    </row>
    <row r="24" spans="4:5" x14ac:dyDescent="0.15">
      <c r="D24" t="str">
        <f>IFERROR(IF(FIND("&amp;",医療機関情報!$B$6),"Yes"),"No")</f>
        <v>No</v>
      </c>
      <c r="E24" t="s">
        <v>28</v>
      </c>
    </row>
    <row r="25" spans="4:5" x14ac:dyDescent="0.15">
      <c r="D25" t="str">
        <f>IFERROR(IF(FIND(".",医療機関情報!$B$6),"Yes"),"No")</f>
        <v>No</v>
      </c>
      <c r="E25" t="s">
        <v>10</v>
      </c>
    </row>
    <row r="26" spans="4:5" x14ac:dyDescent="0.15">
      <c r="D26" t="str">
        <f>IFERROR(IF(FIND("'",医療機関情報!$B$6),"Yes"),"No")</f>
        <v>No</v>
      </c>
      <c r="E26" s="3" t="s">
        <v>29</v>
      </c>
    </row>
    <row r="27" spans="4:5" x14ac:dyDescent="0.15">
      <c r="D27" t="str">
        <f>IFERROR(IF(FIND("_",医療機関情報!$B$6),"Yes"),"No")</f>
        <v>No</v>
      </c>
      <c r="E27" t="s">
        <v>30</v>
      </c>
    </row>
    <row r="28" spans="4:5" x14ac:dyDescent="0.15">
      <c r="D28" t="str">
        <f>IFERROR(IF(FIND(" ",医療機関情報!$B$6),"Yes"),"No")</f>
        <v>No</v>
      </c>
      <c r="E28" t="s">
        <v>31</v>
      </c>
    </row>
    <row r="29" spans="4:5" x14ac:dyDescent="0.15">
      <c r="D29" t="str">
        <f>IF(LEFT(医療機関情報!B6,1)="0","Yes","No")</f>
        <v>No</v>
      </c>
      <c r="E29" t="s">
        <v>32</v>
      </c>
    </row>
    <row r="30" spans="4:5" x14ac:dyDescent="0.15">
      <c r="D30">
        <f>COUNTIF(D1:D29,"Yes")</f>
        <v>0</v>
      </c>
    </row>
  </sheetData>
  <phoneticPr fontId="2"/>
  <conditionalFormatting sqref="A2:A31">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医療機関情報</vt:lpstr>
      <vt:lpstr>secret</vt:lpstr>
      <vt:lpstr>医療機関情報!Print_Area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2022-03-23T02:06:56Z</dcterms:modified>
</cp:coreProperties>
</file>